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liteon-my.sharepoint.com/personal/vinoth_kumar_liteon_com/Documents/Projects/EVPS OBC/B_Personnel Git/B5. Misc/11kW Tuning/"/>
    </mc:Choice>
  </mc:AlternateContent>
  <xr:revisionPtr revIDLastSave="112" documentId="13_ncr:1_{505D3FA1-D41E-415B-A5BD-41BC9BE9D4EC}" xr6:coauthVersionLast="47" xr6:coauthVersionMax="47" xr10:uidLastSave="{0FFFFADE-563F-43CB-9845-DBCD9C3D099F}"/>
  <bookViews>
    <workbookView xWindow="-108" yWindow="-108" windowWidth="23256" windowHeight="12576" tabRatio="711" activeTab="1" xr2:uid="{CDC5254D-3822-4599-B1F7-2CC16805C440}"/>
  </bookViews>
  <sheets>
    <sheet name="Open Loop Model" sheetId="2" r:id="rId1"/>
    <sheet name="OL Results Table" sheetId="5" r:id="rId2"/>
    <sheet name="OL Results - Forward" sheetId="1" r:id="rId3"/>
    <sheet name="OL Results - Reverse" sheetId="4" r:id="rId4"/>
    <sheet name="Closed Loop Tuning" sheetId="7" r:id="rId5"/>
    <sheet name="CL Results - Forward" sheetId="8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R41" i="5" l="1"/>
  <c r="R40" i="5"/>
  <c r="R39" i="5" l="1"/>
  <c r="R38" i="5"/>
  <c r="R37" i="5"/>
  <c r="R36" i="5"/>
  <c r="R35" i="5"/>
  <c r="R34" i="5"/>
  <c r="R33" i="5"/>
  <c r="R32" i="5"/>
  <c r="R31" i="5"/>
  <c r="R30" i="5" l="1"/>
  <c r="R29" i="5"/>
  <c r="R28" i="5"/>
  <c r="R26" i="5"/>
  <c r="R27" i="5"/>
  <c r="J40" i="5"/>
  <c r="J39" i="5"/>
  <c r="J38" i="5"/>
  <c r="J36" i="5"/>
  <c r="J35" i="5"/>
  <c r="J34" i="5"/>
  <c r="J31" i="5"/>
  <c r="J32" i="5"/>
  <c r="J30" i="5"/>
  <c r="J28" i="5"/>
  <c r="J27" i="5"/>
  <c r="J26" i="5"/>
  <c r="R20" i="5"/>
  <c r="R15" i="5"/>
  <c r="R21" i="5"/>
  <c r="R19" i="5"/>
  <c r="R18" i="5"/>
  <c r="R17" i="5" l="1"/>
  <c r="R16" i="5" l="1"/>
  <c r="R11" i="5"/>
  <c r="R14" i="5"/>
  <c r="R13" i="5"/>
  <c r="R12" i="5"/>
  <c r="R10" i="5"/>
  <c r="J19" i="5"/>
  <c r="J18" i="5"/>
  <c r="J17" i="5"/>
  <c r="J14" i="5"/>
  <c r="J13" i="5"/>
  <c r="J12" i="5"/>
  <c r="J10" i="5"/>
  <c r="R9" i="5"/>
  <c r="J8" i="5"/>
  <c r="J9" i="5"/>
  <c r="J6" i="5"/>
  <c r="J5" i="5"/>
  <c r="J4" i="5"/>
  <c r="R4" i="5"/>
  <c r="AC26" i="7" l="1"/>
  <c r="AC27" i="7" s="1"/>
  <c r="AB26" i="7"/>
  <c r="AB27" i="7" s="1"/>
  <c r="AA26" i="7"/>
  <c r="AA27" i="7" s="1"/>
  <c r="Z26" i="7"/>
  <c r="Z27" i="7" s="1"/>
  <c r="Y26" i="7"/>
  <c r="Y27" i="7" s="1"/>
  <c r="X26" i="7"/>
  <c r="X27" i="7" s="1"/>
  <c r="W26" i="7"/>
  <c r="W27" i="7" s="1"/>
  <c r="V26" i="7"/>
  <c r="V27" i="7" s="1"/>
  <c r="U26" i="7"/>
  <c r="U27" i="7" s="1"/>
  <c r="T26" i="7"/>
  <c r="T27" i="7" s="1"/>
  <c r="S26" i="7"/>
  <c r="S27" i="7" s="1"/>
  <c r="R26" i="7"/>
  <c r="R27" i="7" s="1"/>
  <c r="Q26" i="7"/>
  <c r="Q27" i="7" s="1"/>
  <c r="P26" i="7"/>
  <c r="P27" i="7" s="1"/>
  <c r="O26" i="7"/>
  <c r="O27" i="7" s="1"/>
  <c r="N26" i="7"/>
  <c r="N27" i="7" s="1"/>
  <c r="M26" i="7"/>
  <c r="M27" i="7" s="1"/>
  <c r="L26" i="7"/>
  <c r="L27" i="7" s="1"/>
  <c r="K26" i="7"/>
  <c r="K27" i="7" s="1"/>
  <c r="J26" i="7"/>
  <c r="J27" i="7" s="1"/>
  <c r="D19" i="7"/>
  <c r="D20" i="7" s="1"/>
  <c r="D5" i="7"/>
  <c r="D6" i="7" s="1"/>
  <c r="Y11" i="7"/>
  <c r="Y12" i="7" s="1"/>
  <c r="J11" i="7"/>
  <c r="J12" i="7" s="1"/>
  <c r="K11" i="7"/>
  <c r="K12" i="7" s="1"/>
  <c r="L11" i="7"/>
  <c r="L12" i="7" s="1"/>
  <c r="M11" i="7"/>
  <c r="M12" i="7" s="1"/>
  <c r="N11" i="7"/>
  <c r="N12" i="7" s="1"/>
  <c r="O11" i="7"/>
  <c r="O12" i="7" s="1"/>
  <c r="P11" i="7"/>
  <c r="P12" i="7" s="1"/>
  <c r="Q11" i="7"/>
  <c r="Q12" i="7" s="1"/>
  <c r="R11" i="7"/>
  <c r="R12" i="7" s="1"/>
  <c r="S11" i="7"/>
  <c r="S12" i="7" s="1"/>
  <c r="T11" i="7"/>
  <c r="T12" i="7" s="1"/>
  <c r="U11" i="7"/>
  <c r="U12" i="7" s="1"/>
  <c r="W11" i="7"/>
  <c r="W12" i="7" s="1"/>
  <c r="X11" i="7"/>
  <c r="X12" i="7" s="1"/>
  <c r="Z11" i="7"/>
  <c r="Z12" i="7" s="1"/>
  <c r="AA11" i="7"/>
  <c r="AA12" i="7" s="1"/>
  <c r="AB11" i="7"/>
  <c r="AB12" i="7" s="1"/>
  <c r="AC11" i="7"/>
  <c r="AC12" i="7" s="1"/>
  <c r="V11" i="7"/>
  <c r="V12" i="7" s="1"/>
  <c r="AI9" i="5"/>
  <c r="AH8" i="5"/>
  <c r="AH9" i="5"/>
  <c r="AH10" i="5"/>
  <c r="AH7" i="5"/>
  <c r="R8" i="5" l="1"/>
  <c r="R7" i="5"/>
  <c r="R6" i="5"/>
  <c r="D33" i="5"/>
  <c r="R5" i="5"/>
  <c r="D11" i="5"/>
</calcChain>
</file>

<file path=xl/sharedStrings.xml><?xml version="1.0" encoding="utf-8"?>
<sst xmlns="http://schemas.openxmlformats.org/spreadsheetml/2006/main" count="267" uniqueCount="166">
  <si>
    <t>Config.</t>
  </si>
  <si>
    <t xml:space="preserve"> </t>
  </si>
  <si>
    <r>
      <t xml:space="preserve">Fs = 50KHz 
</t>
    </r>
    <r>
      <rPr>
        <b/>
        <sz val="11"/>
        <color theme="1"/>
        <rFont val="Calibri"/>
        <family val="2"/>
        <scheme val="minor"/>
      </rPr>
      <t>(Dtime Pri 100nS &amp; Sec 500nS
with SR Control)</t>
    </r>
    <r>
      <rPr>
        <b/>
        <sz val="18"/>
        <color theme="1"/>
        <rFont val="Calibri"/>
        <family val="2"/>
        <scheme val="minor"/>
      </rPr>
      <t xml:space="preserve"> @ 470V, 23.5A, 11KW</t>
    </r>
  </si>
  <si>
    <r>
      <t xml:space="preserve">Fs = 85KHz 
</t>
    </r>
    <r>
      <rPr>
        <b/>
        <sz val="11"/>
        <color theme="1"/>
        <rFont val="Calibri"/>
        <family val="2"/>
        <scheme val="minor"/>
      </rPr>
      <t>(Dtime Pri 100nS &amp; Sec 500nS
with SR Control)</t>
    </r>
    <r>
      <rPr>
        <b/>
        <sz val="18"/>
        <color theme="1"/>
        <rFont val="Calibri"/>
        <family val="2"/>
        <scheme val="minor"/>
      </rPr>
      <t xml:space="preserve"> @ 250V, 37A, 9.25KW</t>
    </r>
  </si>
  <si>
    <t>S. No</t>
  </si>
  <si>
    <t>Tank Configuration.</t>
  </si>
  <si>
    <t>Lr_P</t>
  </si>
  <si>
    <t>Cr_P</t>
  </si>
  <si>
    <t>Lr_S</t>
  </si>
  <si>
    <t>Cr_S</t>
  </si>
  <si>
    <t>Lm</t>
  </si>
  <si>
    <t>Np</t>
  </si>
  <si>
    <t>Ns</t>
  </si>
  <si>
    <t>n</t>
  </si>
  <si>
    <t>fr</t>
  </si>
  <si>
    <t>Vin</t>
  </si>
  <si>
    <t>Vout</t>
  </si>
  <si>
    <t>Fsw</t>
  </si>
  <si>
    <t>Iout</t>
  </si>
  <si>
    <t>Pout</t>
  </si>
  <si>
    <t>ILr P</t>
  </si>
  <si>
    <t>ILr S</t>
  </si>
  <si>
    <t>FW  Simulation (Matlab / Simulink)</t>
  </si>
  <si>
    <t>EE Simulation (LTSpice)</t>
  </si>
  <si>
    <t>V Ripple</t>
  </si>
  <si>
    <t>132nF</t>
  </si>
  <si>
    <t>36uH</t>
  </si>
  <si>
    <t>22uH</t>
  </si>
  <si>
    <t>216nF</t>
  </si>
  <si>
    <t>160uH</t>
  </si>
  <si>
    <t>73Khz</t>
  </si>
  <si>
    <t>Forward</t>
  </si>
  <si>
    <t>-</t>
  </si>
  <si>
    <t>85k</t>
  </si>
  <si>
    <t>Rload</t>
  </si>
  <si>
    <r>
      <t xml:space="preserve">Fs = 81KHz 
</t>
    </r>
    <r>
      <rPr>
        <b/>
        <sz val="11"/>
        <color theme="1"/>
        <rFont val="Calibri"/>
        <family val="2"/>
        <scheme val="minor"/>
      </rPr>
      <t>(Dtime Pri 100nS &amp; Sec 500nS
with SR Control)</t>
    </r>
    <r>
      <rPr>
        <b/>
        <sz val="18"/>
        <color theme="1"/>
        <rFont val="Calibri"/>
        <family val="2"/>
        <scheme val="minor"/>
      </rPr>
      <t xml:space="preserve"> @ 300V, 37A, 11KW</t>
    </r>
  </si>
  <si>
    <r>
      <t xml:space="preserve">Fs = 61KHz 
</t>
    </r>
    <r>
      <rPr>
        <b/>
        <sz val="11"/>
        <color theme="1"/>
        <rFont val="Calibri"/>
        <family val="2"/>
        <scheme val="minor"/>
      </rPr>
      <t>(Dtime Pri 100nS &amp; Sec 500nS
with SR Control)</t>
    </r>
    <r>
      <rPr>
        <b/>
        <sz val="18"/>
        <color theme="1"/>
        <rFont val="Calibri"/>
        <family val="2"/>
        <scheme val="minor"/>
      </rPr>
      <t xml:space="preserve"> @ 400V, 27A, 11KW</t>
    </r>
  </si>
  <si>
    <r>
      <t xml:space="preserve">Fs = 53KHz 
</t>
    </r>
    <r>
      <rPr>
        <b/>
        <sz val="11"/>
        <color theme="1"/>
        <rFont val="Calibri"/>
        <family val="2"/>
        <scheme val="minor"/>
      </rPr>
      <t>(Dtime Pri 100nS &amp; Sec 500nS
with SR Control)</t>
    </r>
    <r>
      <rPr>
        <b/>
        <sz val="18"/>
        <color theme="1"/>
        <rFont val="Calibri"/>
        <family val="2"/>
        <scheme val="minor"/>
      </rPr>
      <t xml:space="preserve"> @ 470V, 2.8A, 1.375KW</t>
    </r>
  </si>
  <si>
    <r>
      <t xml:space="preserve">Fs = 135KHz 
</t>
    </r>
    <r>
      <rPr>
        <b/>
        <sz val="11"/>
        <color theme="1"/>
        <rFont val="Calibri"/>
        <family val="2"/>
        <scheme val="minor"/>
      </rPr>
      <t>(Dtime Pri 100nS &amp; Sec 500nS
with SR Control)</t>
    </r>
    <r>
      <rPr>
        <b/>
        <sz val="18"/>
        <color theme="1"/>
        <rFont val="Calibri"/>
        <family val="2"/>
        <scheme val="minor"/>
      </rPr>
      <t xml:space="preserve"> @ 250V, 5.58A, 1.375KW</t>
    </r>
  </si>
  <si>
    <r>
      <t xml:space="preserve">Fs = 100KHz 
</t>
    </r>
    <r>
      <rPr>
        <b/>
        <sz val="11"/>
        <color theme="1"/>
        <rFont val="Calibri"/>
        <family val="2"/>
        <scheme val="minor"/>
      </rPr>
      <t>(Dtime Pri 100nS &amp; Sec 500nS
with SR Control)</t>
    </r>
    <r>
      <rPr>
        <b/>
        <sz val="18"/>
        <color theme="1"/>
        <rFont val="Calibri"/>
        <family val="2"/>
        <scheme val="minor"/>
      </rPr>
      <t xml:space="preserve"> @ 300V, 4.68A, 1.375KW</t>
    </r>
  </si>
  <si>
    <r>
      <t xml:space="preserve">Fs = 63KHz 
</t>
    </r>
    <r>
      <rPr>
        <b/>
        <sz val="11"/>
        <color theme="1"/>
        <rFont val="Calibri"/>
        <family val="2"/>
        <scheme val="minor"/>
      </rPr>
      <t>(Dtime Pri 100nS &amp; Sec 500nS
with SR Control)</t>
    </r>
    <r>
      <rPr>
        <b/>
        <sz val="18"/>
        <color theme="1"/>
        <rFont val="Calibri"/>
        <family val="2"/>
        <scheme val="minor"/>
      </rPr>
      <t xml:space="preserve"> @ 400V, 3.31A, 1.375KW</t>
    </r>
  </si>
  <si>
    <t>140K</t>
  </si>
  <si>
    <t>300W</t>
  </si>
  <si>
    <r>
      <t xml:space="preserve">Fs = 76.5KHz 
</t>
    </r>
    <r>
      <rPr>
        <b/>
        <sz val="11"/>
        <color theme="1"/>
        <rFont val="Calibri"/>
        <family val="2"/>
        <scheme val="minor"/>
      </rPr>
      <t>(Dtime Pri 100nS &amp; Sec 500nS
without SR Control)</t>
    </r>
    <r>
      <rPr>
        <b/>
        <sz val="18"/>
        <color theme="1"/>
        <rFont val="Calibri"/>
        <family val="2"/>
        <scheme val="minor"/>
      </rPr>
      <t xml:space="preserve"> @ 400V, 0.244A, 0.1KW</t>
    </r>
  </si>
  <si>
    <r>
      <t xml:space="preserve">Fs = 55KHz 
</t>
    </r>
    <r>
      <rPr>
        <b/>
        <sz val="11"/>
        <color theme="1"/>
        <rFont val="Calibri"/>
        <family val="2"/>
        <scheme val="minor"/>
      </rPr>
      <t>(Dtime Pri 100nS &amp; Sec 500nS
without SR Control)</t>
    </r>
    <r>
      <rPr>
        <b/>
        <sz val="18"/>
        <color theme="1"/>
        <rFont val="Calibri"/>
        <family val="2"/>
        <scheme val="minor"/>
      </rPr>
      <t xml:space="preserve"> @ 470V, 0.204A, 0.1KW , 1e-7</t>
    </r>
  </si>
  <si>
    <r>
      <t xml:space="preserve">Fs = 100KHz 
</t>
    </r>
    <r>
      <rPr>
        <b/>
        <sz val="11"/>
        <color theme="1"/>
        <rFont val="Calibri"/>
        <family val="2"/>
        <scheme val="minor"/>
      </rPr>
      <t>(Dtime Pri 100nS &amp; Sec 500nS
without SR Control)</t>
    </r>
    <r>
      <rPr>
        <b/>
        <sz val="18"/>
        <color theme="1"/>
        <rFont val="Calibri"/>
        <family val="2"/>
        <scheme val="minor"/>
      </rPr>
      <t xml:space="preserve"> @ 300V, 0.35A, 0.1KW 1e-7</t>
    </r>
  </si>
  <si>
    <r>
      <t xml:space="preserve">Fs = 140Hz 
</t>
    </r>
    <r>
      <rPr>
        <b/>
        <sz val="11"/>
        <color theme="1"/>
        <rFont val="Calibri"/>
        <family val="2"/>
        <scheme val="minor"/>
      </rPr>
      <t>(Dtime Pri 100nS &amp; Sec 500nS
without SR Control)</t>
    </r>
    <r>
      <rPr>
        <b/>
        <sz val="18"/>
        <color theme="1"/>
        <rFont val="Calibri"/>
        <family val="2"/>
        <scheme val="minor"/>
      </rPr>
      <t xml:space="preserve"> @ 250V, 0.476A, 0.1KW, 1e-7</t>
    </r>
  </si>
  <si>
    <t>Parameters</t>
  </si>
  <si>
    <t>Kp</t>
  </si>
  <si>
    <t>Ki</t>
  </si>
  <si>
    <t>Ki Act</t>
  </si>
  <si>
    <t>Kcorr</t>
  </si>
  <si>
    <t>500 Hz</t>
  </si>
  <si>
    <t>5000 Hz</t>
  </si>
  <si>
    <t>4500 Hz</t>
  </si>
  <si>
    <t>4000 Hz</t>
  </si>
  <si>
    <t>3000 Hz</t>
  </si>
  <si>
    <t>2000 Hz</t>
  </si>
  <si>
    <t>1500 Hz</t>
  </si>
  <si>
    <t>1000 Hz</t>
  </si>
  <si>
    <t>900 Hz</t>
  </si>
  <si>
    <t>700 Hz</t>
  </si>
  <si>
    <t>400 Hz</t>
  </si>
  <si>
    <t>300 Hz</t>
  </si>
  <si>
    <t>200 Hz</t>
  </si>
  <si>
    <t>100 Hz</t>
  </si>
  <si>
    <t>75 Hz</t>
  </si>
  <si>
    <t>50 Hz</t>
  </si>
  <si>
    <t>10 Hz</t>
  </si>
  <si>
    <t xml:space="preserve">First Tuning 
@ Nominal 31.43A, 11KW (350V)
With SR Control </t>
  </si>
  <si>
    <t>Step rate (As per Control Execution Frequency in FW)</t>
  </si>
  <si>
    <t>CC PFM - Forward</t>
  </si>
  <si>
    <t>Frequency range</t>
  </si>
  <si>
    <t>140Khz to 75Khz</t>
  </si>
  <si>
    <t>150 - 400</t>
  </si>
  <si>
    <t>3500 Hz</t>
  </si>
  <si>
    <t>2500 Hz</t>
  </si>
  <si>
    <t>25 Hz</t>
  </si>
  <si>
    <t>Before  - 31.43A, 11W =&gt; 341V</t>
  </si>
  <si>
    <t>After  - 31.43A, 11W =&gt; 341V</t>
  </si>
  <si>
    <t>After  - 23.4A, 11W =&gt; 470V</t>
  </si>
  <si>
    <t>Before  - 23.4A, 11W =&gt; 470V</t>
  </si>
  <si>
    <t>CV PFM - Forward</t>
  </si>
  <si>
    <t xml:space="preserve">First Tuning 
@ Nominal 350V, 11KW (31.43A)
With SR Control </t>
  </si>
  <si>
    <t>After  - 350V, 11W =&gt; 31.43A</t>
  </si>
  <si>
    <t>After  - 470V, 11W =&gt; 23.4A</t>
  </si>
  <si>
    <t>After  - 250V, 9.25KW =&gt; 37A</t>
  </si>
  <si>
    <t>83k</t>
  </si>
  <si>
    <r>
      <t xml:space="preserve">Fs = 83KHz 
</t>
    </r>
    <r>
      <rPr>
        <b/>
        <sz val="11"/>
        <color theme="1"/>
        <rFont val="Calibri"/>
        <family val="2"/>
        <scheme val="minor"/>
      </rPr>
      <t>(Dtime Pri 400nS &amp; Sec 500nS
with SR Control)</t>
    </r>
    <r>
      <rPr>
        <b/>
        <sz val="18"/>
        <color theme="1"/>
        <rFont val="Calibri"/>
        <family val="2"/>
        <scheme val="minor"/>
      </rPr>
      <t xml:space="preserve"> @ 250V, 37A, 9.25KW</t>
    </r>
  </si>
  <si>
    <t>93k</t>
  </si>
  <si>
    <t>90.5k</t>
  </si>
  <si>
    <r>
      <t xml:space="preserve">Fs = 90.5KHz 
</t>
    </r>
    <r>
      <rPr>
        <b/>
        <sz val="11"/>
        <color theme="1"/>
        <rFont val="Calibri"/>
        <family val="2"/>
        <scheme val="minor"/>
      </rPr>
      <t>(Dtime Pri 400nS &amp; Sec 500nS
with SR Control)</t>
    </r>
    <r>
      <rPr>
        <b/>
        <sz val="18"/>
        <color theme="1"/>
        <rFont val="Calibri"/>
        <family val="2"/>
        <scheme val="minor"/>
      </rPr>
      <t xml:space="preserve"> @ 250V, 22A, 5.5KW</t>
    </r>
  </si>
  <si>
    <t>135k</t>
  </si>
  <si>
    <t>132k</t>
  </si>
  <si>
    <r>
      <t xml:space="preserve">Fs = 132KHz 
</t>
    </r>
    <r>
      <rPr>
        <b/>
        <sz val="11"/>
        <color theme="1"/>
        <rFont val="Calibri"/>
        <family val="2"/>
        <scheme val="minor"/>
      </rPr>
      <t>(Dtime Pri 400nS &amp; Sec 500nS
with SR Control)</t>
    </r>
    <r>
      <rPr>
        <b/>
        <sz val="18"/>
        <color theme="1"/>
        <rFont val="Calibri"/>
        <family val="2"/>
        <scheme val="minor"/>
      </rPr>
      <t xml:space="preserve"> @ 250V, 5.5A, 1.375KW</t>
    </r>
  </si>
  <si>
    <t>240k</t>
  </si>
  <si>
    <r>
      <t xml:space="preserve">Fs = 240KHz 
</t>
    </r>
    <r>
      <rPr>
        <b/>
        <sz val="11"/>
        <color theme="1"/>
        <rFont val="Calibri"/>
        <family val="2"/>
        <scheme val="minor"/>
      </rPr>
      <t>(Dtime Pri 400nS &amp; Sec 500nS
with SR Control)</t>
    </r>
    <r>
      <rPr>
        <b/>
        <sz val="18"/>
        <color theme="1"/>
        <rFont val="Calibri"/>
        <family val="2"/>
        <scheme val="minor"/>
      </rPr>
      <t xml:space="preserve"> @ 250V, 2A, 0.5KW</t>
    </r>
  </si>
  <si>
    <t>81k</t>
  </si>
  <si>
    <r>
      <t xml:space="preserve">Fs = 76KHz 
</t>
    </r>
    <r>
      <rPr>
        <b/>
        <sz val="11"/>
        <color theme="1"/>
        <rFont val="Calibri"/>
        <family val="2"/>
        <scheme val="minor"/>
      </rPr>
      <t>(Dtime Pri 400nS &amp; Sec 500nS
with SR Control)</t>
    </r>
    <r>
      <rPr>
        <b/>
        <sz val="18"/>
        <color theme="1"/>
        <rFont val="Calibri"/>
        <family val="2"/>
        <scheme val="minor"/>
      </rPr>
      <t xml:space="preserve"> @ 300V, 37A, 11KW</t>
    </r>
  </si>
  <si>
    <t>87.5k</t>
  </si>
  <si>
    <t>76k</t>
  </si>
  <si>
    <r>
      <t xml:space="preserve">Fs = 83KHz 
</t>
    </r>
    <r>
      <rPr>
        <b/>
        <sz val="11"/>
        <color theme="1"/>
        <rFont val="Calibri"/>
        <family val="2"/>
        <scheme val="minor"/>
      </rPr>
      <t>(Dtime Pri 400nS &amp; Sec 500nS
with SR Control)</t>
    </r>
    <r>
      <rPr>
        <b/>
        <sz val="18"/>
        <color theme="1"/>
        <rFont val="Calibri"/>
        <family val="2"/>
        <scheme val="minor"/>
      </rPr>
      <t xml:space="preserve"> @ 300V, 18.33A, 5.5KW</t>
    </r>
  </si>
  <si>
    <t>100k</t>
  </si>
  <si>
    <t>61k</t>
  </si>
  <si>
    <t>62k</t>
  </si>
  <si>
    <t>63k</t>
  </si>
  <si>
    <t>50k</t>
  </si>
  <si>
    <t>51k</t>
  </si>
  <si>
    <t>53k</t>
  </si>
  <si>
    <t>101k</t>
  </si>
  <si>
    <r>
      <t xml:space="preserve">Fs = 101kHz 
</t>
    </r>
    <r>
      <rPr>
        <b/>
        <sz val="11"/>
        <color theme="1"/>
        <rFont val="Calibri"/>
        <family val="2"/>
        <scheme val="minor"/>
      </rPr>
      <t>(Dtime Pri 400nS &amp; Sec 500nS
with SR Control)</t>
    </r>
    <r>
      <rPr>
        <b/>
        <sz val="18"/>
        <color theme="1"/>
        <rFont val="Calibri"/>
        <family val="2"/>
        <scheme val="minor"/>
      </rPr>
      <t xml:space="preserve"> @ 300V, 4.58A, 1.375KW</t>
    </r>
  </si>
  <si>
    <t>51.5k</t>
  </si>
  <si>
    <r>
      <t xml:space="preserve">Fs = 51.5KHz 
</t>
    </r>
    <r>
      <rPr>
        <b/>
        <sz val="11"/>
        <color theme="1"/>
        <rFont val="Calibri"/>
        <family val="2"/>
        <scheme val="minor"/>
      </rPr>
      <t>(Dtime Pri 400nS &amp; Sec 500nS
with SR Control)</t>
    </r>
    <r>
      <rPr>
        <b/>
        <sz val="18"/>
        <color theme="1"/>
        <rFont val="Calibri"/>
        <family val="2"/>
        <scheme val="minor"/>
      </rPr>
      <t xml:space="preserve"> @ 400V, 27.5A, 11KW</t>
    </r>
  </si>
  <si>
    <t>57k</t>
  </si>
  <si>
    <r>
      <t xml:space="preserve">Fs = 57KHz 
</t>
    </r>
    <r>
      <rPr>
        <b/>
        <sz val="11"/>
        <color theme="1"/>
        <rFont val="Calibri"/>
        <family val="2"/>
        <scheme val="minor"/>
      </rPr>
      <t>(Dtime Pri 400nS &amp; Sec 500nS
without SR Control)</t>
    </r>
    <r>
      <rPr>
        <b/>
        <sz val="18"/>
        <color theme="1"/>
        <rFont val="Calibri"/>
        <family val="2"/>
        <scheme val="minor"/>
      </rPr>
      <t xml:space="preserve"> @ 400V, 13.75A, 5.5KW</t>
    </r>
  </si>
  <si>
    <t>60k</t>
  </si>
  <si>
    <r>
      <t xml:space="preserve">Fs = 60KHz 
</t>
    </r>
    <r>
      <rPr>
        <b/>
        <sz val="11"/>
        <color theme="1"/>
        <rFont val="Calibri"/>
        <family val="2"/>
        <scheme val="minor"/>
      </rPr>
      <t>(Dtime Pri 400nS &amp; Sec 500nS
without SR Control)</t>
    </r>
    <r>
      <rPr>
        <b/>
        <sz val="18"/>
        <color theme="1"/>
        <rFont val="Calibri"/>
        <family val="2"/>
        <scheme val="minor"/>
      </rPr>
      <t xml:space="preserve"> @ 400V, 3.44A, 1.375KW </t>
    </r>
  </si>
  <si>
    <r>
      <t xml:space="preserve">Fs = 240kHz 
</t>
    </r>
    <r>
      <rPr>
        <b/>
        <sz val="11"/>
        <color theme="1"/>
        <rFont val="Calibri"/>
        <family val="2"/>
        <scheme val="minor"/>
      </rPr>
      <t>(Dtime Pri 400nS &amp; Sec 500nS
with SR Control)</t>
    </r>
    <r>
      <rPr>
        <b/>
        <sz val="18"/>
        <color theme="1"/>
        <rFont val="Calibri"/>
        <family val="2"/>
        <scheme val="minor"/>
      </rPr>
      <t xml:space="preserve"> @ 300V, 0.35A, 0.1KW</t>
    </r>
  </si>
  <si>
    <r>
      <t xml:space="preserve">Fs = 63KHz 
</t>
    </r>
    <r>
      <rPr>
        <b/>
        <sz val="11"/>
        <color theme="1"/>
        <rFont val="Calibri"/>
        <family val="2"/>
        <scheme val="minor"/>
      </rPr>
      <t>(Dtime Pri 400nS &amp; Sec 500nS
without SR Control)</t>
    </r>
    <r>
      <rPr>
        <b/>
        <sz val="18"/>
        <color theme="1"/>
        <rFont val="Calibri"/>
        <family val="2"/>
        <scheme val="minor"/>
      </rPr>
      <t xml:space="preserve"> @ 400V, 0.1A, 0.04KW </t>
    </r>
  </si>
  <si>
    <t>48k</t>
  </si>
  <si>
    <r>
      <t xml:space="preserve">Fs = 48kHz 
</t>
    </r>
    <r>
      <rPr>
        <b/>
        <sz val="11"/>
        <color theme="1"/>
        <rFont val="Calibri"/>
        <family val="2"/>
        <scheme val="minor"/>
      </rPr>
      <t>(Dtime Pri 400nS &amp; Sec 500nS
without SR Control)</t>
    </r>
    <r>
      <rPr>
        <b/>
        <sz val="18"/>
        <color theme="1"/>
        <rFont val="Calibri"/>
        <family val="2"/>
        <scheme val="minor"/>
      </rPr>
      <t xml:space="preserve"> @ 470V, 23.4A, 11KW</t>
    </r>
  </si>
  <si>
    <r>
      <t xml:space="preserve">Fs = 50kHz 
</t>
    </r>
    <r>
      <rPr>
        <b/>
        <sz val="11"/>
        <color theme="1"/>
        <rFont val="Calibri"/>
        <family val="2"/>
        <scheme val="minor"/>
      </rPr>
      <t>(Dtime Pri 400nS &amp; Sec 500nS
without SR Control)</t>
    </r>
    <r>
      <rPr>
        <b/>
        <sz val="18"/>
        <color theme="1"/>
        <rFont val="Calibri"/>
        <family val="2"/>
        <scheme val="minor"/>
      </rPr>
      <t xml:space="preserve"> @ 470V, 11.7A, 5.5KW</t>
    </r>
  </si>
  <si>
    <t>52k</t>
  </si>
  <si>
    <r>
      <t xml:space="preserve">Fs = 52kHz 
</t>
    </r>
    <r>
      <rPr>
        <b/>
        <sz val="11"/>
        <color theme="1"/>
        <rFont val="Calibri"/>
        <family val="2"/>
        <scheme val="minor"/>
      </rPr>
      <t>(Dtime Pri 400nS &amp; Sec 500nS
without SR Control)</t>
    </r>
    <r>
      <rPr>
        <b/>
        <sz val="18"/>
        <color theme="1"/>
        <rFont val="Calibri"/>
        <family val="2"/>
        <scheme val="minor"/>
      </rPr>
      <t xml:space="preserve"> @ 470V, 2.93A, 1.375KW</t>
    </r>
  </si>
  <si>
    <t>53.5k</t>
  </si>
  <si>
    <r>
      <t xml:space="preserve">Fs = 53.5kHz 
</t>
    </r>
    <r>
      <rPr>
        <b/>
        <sz val="11"/>
        <color theme="1"/>
        <rFont val="Calibri"/>
        <family val="2"/>
        <scheme val="minor"/>
      </rPr>
      <t>(Dtime Pri 400nS &amp; Sec 500nS
without SR Control)</t>
    </r>
    <r>
      <rPr>
        <b/>
        <sz val="18"/>
        <color theme="1"/>
        <rFont val="Calibri"/>
        <family val="2"/>
        <scheme val="minor"/>
      </rPr>
      <t xml:space="preserve"> @ 470V, 0.1A, 0.047KW</t>
    </r>
  </si>
  <si>
    <r>
      <t xml:space="preserve">Fs = 61KHz 
</t>
    </r>
    <r>
      <rPr>
        <b/>
        <sz val="11"/>
        <color theme="1"/>
        <rFont val="Calibri"/>
        <family val="2"/>
        <scheme val="minor"/>
      </rPr>
      <t>(Dtime Pri 400nS &amp; Sec 500nS
without SR Control)</t>
    </r>
    <r>
      <rPr>
        <b/>
        <sz val="18"/>
        <color theme="1"/>
        <rFont val="Calibri"/>
        <family val="2"/>
        <scheme val="minor"/>
      </rPr>
      <t xml:space="preserve"> @ 400V, 1.25A, 0.5KW </t>
    </r>
  </si>
  <si>
    <t>52.5k</t>
  </si>
  <si>
    <r>
      <t xml:space="preserve">Fs = 52.5kHz 
</t>
    </r>
    <r>
      <rPr>
        <b/>
        <sz val="11"/>
        <color theme="1"/>
        <rFont val="Calibri"/>
        <family val="2"/>
        <scheme val="minor"/>
      </rPr>
      <t>(Dtime Pri 400nS &amp; Sec 500nS
without SR Control)</t>
    </r>
    <r>
      <rPr>
        <b/>
        <sz val="18"/>
        <color theme="1"/>
        <rFont val="Calibri"/>
        <family val="2"/>
        <scheme val="minor"/>
      </rPr>
      <t xml:space="preserve"> @ 470V, 1.06A, 0.5KW</t>
    </r>
  </si>
  <si>
    <t>Current spikes at voltage crossings.. Not enough energy for ZVS.. Should go into burst mode prior to that.</t>
  </si>
  <si>
    <t>results gotten with Iload. But similar with vLoad/Rload.</t>
  </si>
  <si>
    <t>61.5k</t>
  </si>
  <si>
    <t>64.5k</t>
  </si>
  <si>
    <t>65.5k</t>
  </si>
  <si>
    <t>66k</t>
  </si>
  <si>
    <t>77k</t>
  </si>
  <si>
    <t>78k</t>
  </si>
  <si>
    <t>86k</t>
  </si>
  <si>
    <t>92k</t>
  </si>
  <si>
    <t>Iin</t>
  </si>
  <si>
    <t>Fww</t>
  </si>
  <si>
    <r>
      <t xml:space="preserve">Fs = 60kHz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250V, 6.88A, 5.5KW</t>
    </r>
  </si>
  <si>
    <t>58k</t>
  </si>
  <si>
    <t>60.5k</t>
  </si>
  <si>
    <r>
      <t xml:space="preserve">Fs = 58kHz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250V, 10.31A, 8.35KW</t>
    </r>
  </si>
  <si>
    <r>
      <t xml:space="preserve">Fs = 62kHz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250V, 0.625A, 0.5KW</t>
    </r>
  </si>
  <si>
    <r>
      <t xml:space="preserve">Fs = 61kHz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300V, 13.75A, 11KW</t>
    </r>
  </si>
  <si>
    <r>
      <t xml:space="preserve">Fs = 64.5kHz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300V, 6.88A, 5.5KW</t>
    </r>
  </si>
  <si>
    <r>
      <t xml:space="preserve">Fs = 66kHz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300V, 1.72A, 1.375KW</t>
    </r>
  </si>
  <si>
    <r>
      <t xml:space="preserve">Fs = 61.5kHz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250V, 1.72A, 1.375KW</t>
    </r>
  </si>
  <si>
    <t>67k</t>
  </si>
  <si>
    <r>
      <t xml:space="preserve">Fs = 67kHz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300V, 0.625A, 0.5KW</t>
    </r>
  </si>
  <si>
    <t>74.5k</t>
  </si>
  <si>
    <r>
      <t xml:space="preserve">Fs = 74.5kHz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400V, 13.75A, 11KW</t>
    </r>
  </si>
  <si>
    <r>
      <t xml:space="preserve">Fs = 76kHz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400V, 6.88A, 5.5KW</t>
    </r>
  </si>
  <si>
    <t>78.5k</t>
  </si>
  <si>
    <r>
      <t xml:space="preserve">Fs = 78.5kHz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400V, 1.72A, 1.375KW</t>
    </r>
  </si>
  <si>
    <t>80k</t>
  </si>
  <si>
    <r>
      <t xml:space="preserve">Fs = 80kHz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400V, 0.625A, 0.5KW</t>
    </r>
  </si>
  <si>
    <t>82k</t>
  </si>
  <si>
    <r>
      <t xml:space="preserve">Fs = 82kHz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470V, 13.75A, 11KW</t>
    </r>
  </si>
  <si>
    <t>86.5k</t>
  </si>
  <si>
    <r>
      <t xml:space="preserve">Fs = 86.5kHz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470V, 6.88A, 5.5KW</t>
    </r>
  </si>
  <si>
    <r>
      <t xml:space="preserve">Fs = 93kHz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470V, 1.72A, 1.375KW</t>
    </r>
  </si>
  <si>
    <t>96k</t>
  </si>
  <si>
    <r>
      <t xml:space="preserve">Fs = 96kHz 
</t>
    </r>
    <r>
      <rPr>
        <b/>
        <sz val="11"/>
        <color theme="1"/>
        <rFont val="Calibri"/>
        <family val="2"/>
        <scheme val="minor"/>
      </rPr>
      <t>(Dtime Pri 250nS &amp; Sec 500nS
without SR Control)</t>
    </r>
    <r>
      <rPr>
        <b/>
        <sz val="18"/>
        <color theme="1"/>
        <rFont val="Calibri"/>
        <family val="2"/>
        <scheme val="minor"/>
      </rPr>
      <t xml:space="preserve"> @ 470V, 0.625A, 0.5KW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</si>
</sst>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8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20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80">
    <xf numFmtId="0" fontId="0" fillId="0" borderId="0" xfId="0"/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25" xfId="0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5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27" xfId="0" applyFont="1" applyBorder="1" applyAlignment="1">
      <alignment horizontal="center"/>
    </xf>
    <xf numFmtId="0" fontId="0" fillId="0" borderId="25" xfId="0" quotePrefix="1" applyBorder="1" applyAlignment="1">
      <alignment horizontal="center"/>
    </xf>
    <xf numFmtId="164" fontId="0" fillId="0" borderId="18" xfId="0" applyNumberFormat="1" applyBorder="1" applyAlignment="1">
      <alignment horizontal="center"/>
    </xf>
    <xf numFmtId="0" fontId="5" fillId="0" borderId="0" xfId="0" applyFont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8" fillId="2" borderId="1" xfId="0" applyFont="1" applyFill="1" applyBorder="1" applyAlignment="1">
      <alignment horizontal="center" vertical="center"/>
    </xf>
    <xf numFmtId="0" fontId="9" fillId="0" borderId="0" xfId="0" applyFont="1" applyAlignment="1">
      <alignment horizontal="center" vertical="center" wrapText="1"/>
    </xf>
    <xf numFmtId="11" fontId="10" fillId="0" borderId="0" xfId="0" applyNumberFormat="1" applyFont="1" applyAlignment="1">
      <alignment horizontal="center" vertical="center" wrapText="1"/>
    </xf>
    <xf numFmtId="11" fontId="4" fillId="2" borderId="1" xfId="0" applyNumberFormat="1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0" fontId="6" fillId="0" borderId="0" xfId="0" applyFont="1" applyAlignment="1">
      <alignment vertical="center" wrapText="1"/>
    </xf>
    <xf numFmtId="0" fontId="4" fillId="2" borderId="18" xfId="0" applyFont="1" applyFill="1" applyBorder="1" applyAlignment="1">
      <alignment horizontal="center" vertical="center"/>
    </xf>
    <xf numFmtId="0" fontId="8" fillId="2" borderId="18" xfId="0" applyFont="1" applyFill="1" applyBorder="1" applyAlignment="1">
      <alignment horizontal="center" vertical="center"/>
    </xf>
    <xf numFmtId="0" fontId="4" fillId="2" borderId="31" xfId="0" applyFont="1" applyFill="1" applyBorder="1" applyAlignment="1">
      <alignment horizontal="center" vertical="center"/>
    </xf>
    <xf numFmtId="0" fontId="8" fillId="2" borderId="31" xfId="0" applyFont="1" applyFill="1" applyBorder="1" applyAlignment="1">
      <alignment horizontal="center" vertical="center"/>
    </xf>
    <xf numFmtId="0" fontId="4" fillId="3" borderId="32" xfId="0" applyFont="1" applyFill="1" applyBorder="1" applyAlignment="1">
      <alignment horizontal="center" vertical="center"/>
    </xf>
    <xf numFmtId="0" fontId="8" fillId="3" borderId="33" xfId="0" applyFont="1" applyFill="1" applyBorder="1" applyAlignment="1">
      <alignment horizontal="center" vertical="center"/>
    </xf>
    <xf numFmtId="0" fontId="4" fillId="3" borderId="33" xfId="0" applyFont="1" applyFill="1" applyBorder="1" applyAlignment="1">
      <alignment horizontal="center" vertical="center"/>
    </xf>
    <xf numFmtId="0" fontId="4" fillId="3" borderId="34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/>
    </xf>
    <xf numFmtId="0" fontId="0" fillId="0" borderId="35" xfId="0" applyBorder="1" applyAlignment="1">
      <alignment horizontal="center"/>
    </xf>
    <xf numFmtId="0" fontId="0" fillId="0" borderId="3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4" borderId="16" xfId="0" applyFill="1" applyBorder="1" applyAlignment="1">
      <alignment horizontal="center"/>
    </xf>
    <xf numFmtId="0" fontId="0" fillId="0" borderId="14" xfId="0" applyBorder="1" applyAlignment="1">
      <alignment vertical="center"/>
    </xf>
    <xf numFmtId="0" fontId="0" fillId="0" borderId="24" xfId="0" applyBorder="1" applyAlignment="1">
      <alignment vertical="center"/>
    </xf>
    <xf numFmtId="0" fontId="0" fillId="0" borderId="7" xfId="0" applyBorder="1" applyAlignment="1">
      <alignment vertical="center"/>
    </xf>
    <xf numFmtId="0" fontId="0" fillId="0" borderId="10" xfId="0" applyBorder="1" applyAlignment="1">
      <alignment vertical="center"/>
    </xf>
    <xf numFmtId="0" fontId="0" fillId="2" borderId="6" xfId="0" applyFill="1" applyBorder="1" applyAlignment="1">
      <alignment horizontal="center"/>
    </xf>
    <xf numFmtId="0" fontId="0" fillId="0" borderId="16" xfId="0" quotePrefix="1" applyBorder="1" applyAlignment="1">
      <alignment horizontal="center"/>
    </xf>
    <xf numFmtId="0" fontId="0" fillId="0" borderId="12" xfId="0" applyBorder="1" applyAlignment="1">
      <alignment vertical="center"/>
    </xf>
    <xf numFmtId="0" fontId="1" fillId="0" borderId="21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1" fillId="0" borderId="9" xfId="0" applyFont="1" applyBorder="1" applyAlignment="1">
      <alignment horizontal="center"/>
    </xf>
    <xf numFmtId="0" fontId="1" fillId="0" borderId="28" xfId="0" applyFont="1" applyBorder="1" applyAlignment="1">
      <alignment horizontal="center" vertical="center" textRotation="90"/>
    </xf>
    <xf numFmtId="0" fontId="1" fillId="0" borderId="29" xfId="0" applyFont="1" applyBorder="1" applyAlignment="1">
      <alignment horizontal="center" vertical="center" textRotation="90"/>
    </xf>
    <xf numFmtId="0" fontId="1" fillId="0" borderId="30" xfId="0" applyFont="1" applyBorder="1" applyAlignment="1">
      <alignment horizontal="center" vertical="center" textRotation="90"/>
    </xf>
    <xf numFmtId="0" fontId="1" fillId="0" borderId="7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1" fillId="0" borderId="8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1" fillId="0" borderId="7" xfId="0" applyFont="1" applyBorder="1" applyAlignment="1">
      <alignment horizont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3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11" fillId="0" borderId="0" xfId="0" applyFont="1" applyAlignment="1">
      <alignment horizontal="center" vertical="center" textRotation="90"/>
    </xf>
    <xf numFmtId="11" fontId="10" fillId="0" borderId="19" xfId="0" applyNumberFormat="1" applyFont="1" applyBorder="1" applyAlignment="1">
      <alignment horizontal="center" vertical="center" wrapText="1"/>
    </xf>
    <xf numFmtId="11" fontId="10" fillId="0" borderId="0" xfId="0" applyNumberFormat="1" applyFont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.png"/><Relationship Id="rId21" Type="http://schemas.openxmlformats.org/officeDocument/2006/relationships/image" Target="../media/image24.png"/><Relationship Id="rId34" Type="http://schemas.openxmlformats.org/officeDocument/2006/relationships/image" Target="../media/image37.png"/><Relationship Id="rId42" Type="http://schemas.openxmlformats.org/officeDocument/2006/relationships/image" Target="../media/image45.png"/><Relationship Id="rId47" Type="http://schemas.openxmlformats.org/officeDocument/2006/relationships/image" Target="../media/image50.png"/><Relationship Id="rId50" Type="http://schemas.openxmlformats.org/officeDocument/2006/relationships/image" Target="../media/image53.png"/><Relationship Id="rId55" Type="http://schemas.openxmlformats.org/officeDocument/2006/relationships/image" Target="../media/image58.png"/><Relationship Id="rId63" Type="http://schemas.openxmlformats.org/officeDocument/2006/relationships/image" Target="../media/image66.png"/><Relationship Id="rId7" Type="http://schemas.openxmlformats.org/officeDocument/2006/relationships/image" Target="../media/image10.png"/><Relationship Id="rId2" Type="http://schemas.openxmlformats.org/officeDocument/2006/relationships/image" Target="../media/image5.png"/><Relationship Id="rId16" Type="http://schemas.openxmlformats.org/officeDocument/2006/relationships/image" Target="../media/image19.png"/><Relationship Id="rId29" Type="http://schemas.openxmlformats.org/officeDocument/2006/relationships/image" Target="../media/image32.png"/><Relationship Id="rId11" Type="http://schemas.openxmlformats.org/officeDocument/2006/relationships/image" Target="../media/image14.png"/><Relationship Id="rId24" Type="http://schemas.openxmlformats.org/officeDocument/2006/relationships/image" Target="../media/image27.png"/><Relationship Id="rId32" Type="http://schemas.openxmlformats.org/officeDocument/2006/relationships/image" Target="../media/image35.png"/><Relationship Id="rId37" Type="http://schemas.openxmlformats.org/officeDocument/2006/relationships/image" Target="../media/image40.png"/><Relationship Id="rId40" Type="http://schemas.openxmlformats.org/officeDocument/2006/relationships/image" Target="../media/image43.png"/><Relationship Id="rId45" Type="http://schemas.openxmlformats.org/officeDocument/2006/relationships/image" Target="../media/image48.png"/><Relationship Id="rId53" Type="http://schemas.openxmlformats.org/officeDocument/2006/relationships/image" Target="../media/image56.png"/><Relationship Id="rId58" Type="http://schemas.openxmlformats.org/officeDocument/2006/relationships/image" Target="../media/image61.png"/><Relationship Id="rId66" Type="http://schemas.openxmlformats.org/officeDocument/2006/relationships/image" Target="../media/image69.png"/><Relationship Id="rId5" Type="http://schemas.openxmlformats.org/officeDocument/2006/relationships/image" Target="../media/image8.png"/><Relationship Id="rId61" Type="http://schemas.openxmlformats.org/officeDocument/2006/relationships/image" Target="../media/image64.png"/><Relationship Id="rId19" Type="http://schemas.openxmlformats.org/officeDocument/2006/relationships/image" Target="../media/image22.png"/><Relationship Id="rId14" Type="http://schemas.openxmlformats.org/officeDocument/2006/relationships/image" Target="../media/image17.png"/><Relationship Id="rId22" Type="http://schemas.openxmlformats.org/officeDocument/2006/relationships/image" Target="../media/image25.png"/><Relationship Id="rId27" Type="http://schemas.openxmlformats.org/officeDocument/2006/relationships/image" Target="../media/image30.png"/><Relationship Id="rId30" Type="http://schemas.openxmlformats.org/officeDocument/2006/relationships/image" Target="../media/image33.png"/><Relationship Id="rId35" Type="http://schemas.openxmlformats.org/officeDocument/2006/relationships/image" Target="../media/image38.png"/><Relationship Id="rId43" Type="http://schemas.openxmlformats.org/officeDocument/2006/relationships/image" Target="../media/image46.png"/><Relationship Id="rId48" Type="http://schemas.openxmlformats.org/officeDocument/2006/relationships/image" Target="../media/image51.png"/><Relationship Id="rId56" Type="http://schemas.openxmlformats.org/officeDocument/2006/relationships/image" Target="../media/image59.png"/><Relationship Id="rId64" Type="http://schemas.openxmlformats.org/officeDocument/2006/relationships/image" Target="../media/image67.png"/><Relationship Id="rId8" Type="http://schemas.openxmlformats.org/officeDocument/2006/relationships/image" Target="../media/image11.png"/><Relationship Id="rId51" Type="http://schemas.openxmlformats.org/officeDocument/2006/relationships/image" Target="../media/image54.png"/><Relationship Id="rId3" Type="http://schemas.openxmlformats.org/officeDocument/2006/relationships/image" Target="../media/image6.png"/><Relationship Id="rId12" Type="http://schemas.openxmlformats.org/officeDocument/2006/relationships/image" Target="../media/image15.png"/><Relationship Id="rId17" Type="http://schemas.openxmlformats.org/officeDocument/2006/relationships/image" Target="../media/image20.png"/><Relationship Id="rId25" Type="http://schemas.openxmlformats.org/officeDocument/2006/relationships/image" Target="../media/image28.png"/><Relationship Id="rId33" Type="http://schemas.openxmlformats.org/officeDocument/2006/relationships/image" Target="../media/image36.png"/><Relationship Id="rId38" Type="http://schemas.openxmlformats.org/officeDocument/2006/relationships/image" Target="../media/image41.png"/><Relationship Id="rId46" Type="http://schemas.openxmlformats.org/officeDocument/2006/relationships/image" Target="../media/image49.png"/><Relationship Id="rId59" Type="http://schemas.openxmlformats.org/officeDocument/2006/relationships/image" Target="../media/image62.png"/><Relationship Id="rId67" Type="http://schemas.openxmlformats.org/officeDocument/2006/relationships/image" Target="../media/image70.png"/><Relationship Id="rId20" Type="http://schemas.openxmlformats.org/officeDocument/2006/relationships/image" Target="../media/image23.png"/><Relationship Id="rId41" Type="http://schemas.openxmlformats.org/officeDocument/2006/relationships/image" Target="../media/image44.png"/><Relationship Id="rId54" Type="http://schemas.openxmlformats.org/officeDocument/2006/relationships/image" Target="../media/image57.png"/><Relationship Id="rId62" Type="http://schemas.openxmlformats.org/officeDocument/2006/relationships/image" Target="../media/image6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5" Type="http://schemas.openxmlformats.org/officeDocument/2006/relationships/image" Target="../media/image18.png"/><Relationship Id="rId23" Type="http://schemas.openxmlformats.org/officeDocument/2006/relationships/image" Target="../media/image26.png"/><Relationship Id="rId28" Type="http://schemas.openxmlformats.org/officeDocument/2006/relationships/image" Target="../media/image31.png"/><Relationship Id="rId36" Type="http://schemas.openxmlformats.org/officeDocument/2006/relationships/image" Target="../media/image39.png"/><Relationship Id="rId49" Type="http://schemas.openxmlformats.org/officeDocument/2006/relationships/image" Target="../media/image52.png"/><Relationship Id="rId57" Type="http://schemas.openxmlformats.org/officeDocument/2006/relationships/image" Target="../media/image60.png"/><Relationship Id="rId10" Type="http://schemas.openxmlformats.org/officeDocument/2006/relationships/image" Target="../media/image13.png"/><Relationship Id="rId31" Type="http://schemas.openxmlformats.org/officeDocument/2006/relationships/image" Target="../media/image34.png"/><Relationship Id="rId44" Type="http://schemas.openxmlformats.org/officeDocument/2006/relationships/image" Target="../media/image47.png"/><Relationship Id="rId52" Type="http://schemas.openxmlformats.org/officeDocument/2006/relationships/image" Target="../media/image55.png"/><Relationship Id="rId60" Type="http://schemas.openxmlformats.org/officeDocument/2006/relationships/image" Target="../media/image63.png"/><Relationship Id="rId65" Type="http://schemas.openxmlformats.org/officeDocument/2006/relationships/image" Target="../media/image68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3" Type="http://schemas.openxmlformats.org/officeDocument/2006/relationships/image" Target="../media/image16.png"/><Relationship Id="rId18" Type="http://schemas.openxmlformats.org/officeDocument/2006/relationships/image" Target="../media/image21.png"/><Relationship Id="rId39" Type="http://schemas.openxmlformats.org/officeDocument/2006/relationships/image" Target="../media/image42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83.png"/><Relationship Id="rId18" Type="http://schemas.openxmlformats.org/officeDocument/2006/relationships/image" Target="../media/image88.png"/><Relationship Id="rId26" Type="http://schemas.openxmlformats.org/officeDocument/2006/relationships/image" Target="../media/image96.png"/><Relationship Id="rId39" Type="http://schemas.openxmlformats.org/officeDocument/2006/relationships/image" Target="../media/image109.png"/><Relationship Id="rId21" Type="http://schemas.openxmlformats.org/officeDocument/2006/relationships/image" Target="../media/image91.png"/><Relationship Id="rId34" Type="http://schemas.openxmlformats.org/officeDocument/2006/relationships/image" Target="../media/image104.png"/><Relationship Id="rId42" Type="http://schemas.openxmlformats.org/officeDocument/2006/relationships/image" Target="../media/image112.png"/><Relationship Id="rId47" Type="http://schemas.openxmlformats.org/officeDocument/2006/relationships/image" Target="../media/image117.png"/><Relationship Id="rId50" Type="http://schemas.openxmlformats.org/officeDocument/2006/relationships/image" Target="../media/image120.png"/><Relationship Id="rId55" Type="http://schemas.openxmlformats.org/officeDocument/2006/relationships/image" Target="../media/image125.png"/><Relationship Id="rId63" Type="http://schemas.openxmlformats.org/officeDocument/2006/relationships/image" Target="../media/image133.png"/><Relationship Id="rId7" Type="http://schemas.openxmlformats.org/officeDocument/2006/relationships/image" Target="../media/image77.png"/><Relationship Id="rId2" Type="http://schemas.openxmlformats.org/officeDocument/2006/relationships/image" Target="../media/image72.png"/><Relationship Id="rId16" Type="http://schemas.openxmlformats.org/officeDocument/2006/relationships/image" Target="../media/image86.png"/><Relationship Id="rId29" Type="http://schemas.openxmlformats.org/officeDocument/2006/relationships/image" Target="../media/image99.png"/><Relationship Id="rId11" Type="http://schemas.openxmlformats.org/officeDocument/2006/relationships/image" Target="../media/image81.png"/><Relationship Id="rId24" Type="http://schemas.openxmlformats.org/officeDocument/2006/relationships/image" Target="../media/image94.png"/><Relationship Id="rId32" Type="http://schemas.openxmlformats.org/officeDocument/2006/relationships/image" Target="../media/image102.png"/><Relationship Id="rId37" Type="http://schemas.openxmlformats.org/officeDocument/2006/relationships/image" Target="../media/image107.png"/><Relationship Id="rId40" Type="http://schemas.openxmlformats.org/officeDocument/2006/relationships/image" Target="../media/image110.png"/><Relationship Id="rId45" Type="http://schemas.openxmlformats.org/officeDocument/2006/relationships/image" Target="../media/image115.png"/><Relationship Id="rId53" Type="http://schemas.openxmlformats.org/officeDocument/2006/relationships/image" Target="../media/image123.png"/><Relationship Id="rId58" Type="http://schemas.openxmlformats.org/officeDocument/2006/relationships/image" Target="../media/image128.png"/><Relationship Id="rId5" Type="http://schemas.openxmlformats.org/officeDocument/2006/relationships/image" Target="../media/image75.png"/><Relationship Id="rId61" Type="http://schemas.openxmlformats.org/officeDocument/2006/relationships/image" Target="../media/image131.png"/><Relationship Id="rId19" Type="http://schemas.openxmlformats.org/officeDocument/2006/relationships/image" Target="../media/image89.png"/><Relationship Id="rId14" Type="http://schemas.openxmlformats.org/officeDocument/2006/relationships/image" Target="../media/image84.png"/><Relationship Id="rId22" Type="http://schemas.openxmlformats.org/officeDocument/2006/relationships/image" Target="../media/image92.png"/><Relationship Id="rId27" Type="http://schemas.openxmlformats.org/officeDocument/2006/relationships/image" Target="../media/image97.png"/><Relationship Id="rId30" Type="http://schemas.openxmlformats.org/officeDocument/2006/relationships/image" Target="../media/image100.png"/><Relationship Id="rId35" Type="http://schemas.openxmlformats.org/officeDocument/2006/relationships/image" Target="../media/image105.png"/><Relationship Id="rId43" Type="http://schemas.openxmlformats.org/officeDocument/2006/relationships/image" Target="../media/image113.png"/><Relationship Id="rId48" Type="http://schemas.openxmlformats.org/officeDocument/2006/relationships/image" Target="../media/image118.png"/><Relationship Id="rId56" Type="http://schemas.openxmlformats.org/officeDocument/2006/relationships/image" Target="../media/image126.png"/><Relationship Id="rId64" Type="http://schemas.openxmlformats.org/officeDocument/2006/relationships/image" Target="../media/image134.png"/><Relationship Id="rId8" Type="http://schemas.openxmlformats.org/officeDocument/2006/relationships/image" Target="../media/image78.png"/><Relationship Id="rId51" Type="http://schemas.openxmlformats.org/officeDocument/2006/relationships/image" Target="../media/image121.png"/><Relationship Id="rId3" Type="http://schemas.openxmlformats.org/officeDocument/2006/relationships/image" Target="../media/image73.png"/><Relationship Id="rId12" Type="http://schemas.openxmlformats.org/officeDocument/2006/relationships/image" Target="../media/image82.png"/><Relationship Id="rId17" Type="http://schemas.openxmlformats.org/officeDocument/2006/relationships/image" Target="../media/image87.png"/><Relationship Id="rId25" Type="http://schemas.openxmlformats.org/officeDocument/2006/relationships/image" Target="../media/image95.png"/><Relationship Id="rId33" Type="http://schemas.openxmlformats.org/officeDocument/2006/relationships/image" Target="../media/image103.png"/><Relationship Id="rId38" Type="http://schemas.openxmlformats.org/officeDocument/2006/relationships/image" Target="../media/image108.png"/><Relationship Id="rId46" Type="http://schemas.openxmlformats.org/officeDocument/2006/relationships/image" Target="../media/image116.png"/><Relationship Id="rId59" Type="http://schemas.openxmlformats.org/officeDocument/2006/relationships/image" Target="../media/image129.png"/><Relationship Id="rId20" Type="http://schemas.openxmlformats.org/officeDocument/2006/relationships/image" Target="../media/image90.png"/><Relationship Id="rId41" Type="http://schemas.openxmlformats.org/officeDocument/2006/relationships/image" Target="../media/image111.png"/><Relationship Id="rId54" Type="http://schemas.openxmlformats.org/officeDocument/2006/relationships/image" Target="../media/image124.png"/><Relationship Id="rId62" Type="http://schemas.openxmlformats.org/officeDocument/2006/relationships/image" Target="../media/image132.png"/><Relationship Id="rId1" Type="http://schemas.openxmlformats.org/officeDocument/2006/relationships/image" Target="../media/image71.png"/><Relationship Id="rId6" Type="http://schemas.openxmlformats.org/officeDocument/2006/relationships/image" Target="../media/image76.png"/><Relationship Id="rId15" Type="http://schemas.openxmlformats.org/officeDocument/2006/relationships/image" Target="../media/image85.png"/><Relationship Id="rId23" Type="http://schemas.openxmlformats.org/officeDocument/2006/relationships/image" Target="../media/image93.png"/><Relationship Id="rId28" Type="http://schemas.openxmlformats.org/officeDocument/2006/relationships/image" Target="../media/image98.png"/><Relationship Id="rId36" Type="http://schemas.openxmlformats.org/officeDocument/2006/relationships/image" Target="../media/image106.png"/><Relationship Id="rId49" Type="http://schemas.openxmlformats.org/officeDocument/2006/relationships/image" Target="../media/image119.png"/><Relationship Id="rId57" Type="http://schemas.openxmlformats.org/officeDocument/2006/relationships/image" Target="../media/image127.png"/><Relationship Id="rId10" Type="http://schemas.openxmlformats.org/officeDocument/2006/relationships/image" Target="../media/image80.png"/><Relationship Id="rId31" Type="http://schemas.openxmlformats.org/officeDocument/2006/relationships/image" Target="../media/image101.png"/><Relationship Id="rId44" Type="http://schemas.openxmlformats.org/officeDocument/2006/relationships/image" Target="../media/image114.png"/><Relationship Id="rId52" Type="http://schemas.openxmlformats.org/officeDocument/2006/relationships/image" Target="../media/image122.png"/><Relationship Id="rId60" Type="http://schemas.openxmlformats.org/officeDocument/2006/relationships/image" Target="../media/image130.png"/><Relationship Id="rId4" Type="http://schemas.openxmlformats.org/officeDocument/2006/relationships/image" Target="../media/image74.png"/><Relationship Id="rId9" Type="http://schemas.openxmlformats.org/officeDocument/2006/relationships/image" Target="../media/image79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60.png"/><Relationship Id="rId21" Type="http://schemas.openxmlformats.org/officeDocument/2006/relationships/image" Target="../media/image155.png"/><Relationship Id="rId42" Type="http://schemas.openxmlformats.org/officeDocument/2006/relationships/image" Target="../media/image176.png"/><Relationship Id="rId47" Type="http://schemas.openxmlformats.org/officeDocument/2006/relationships/image" Target="../media/image181.png"/><Relationship Id="rId63" Type="http://schemas.openxmlformats.org/officeDocument/2006/relationships/image" Target="../media/image197.png"/><Relationship Id="rId68" Type="http://schemas.openxmlformats.org/officeDocument/2006/relationships/image" Target="../media/image202.png"/><Relationship Id="rId2" Type="http://schemas.openxmlformats.org/officeDocument/2006/relationships/image" Target="../media/image136.png"/><Relationship Id="rId16" Type="http://schemas.openxmlformats.org/officeDocument/2006/relationships/image" Target="../media/image150.png"/><Relationship Id="rId29" Type="http://schemas.openxmlformats.org/officeDocument/2006/relationships/image" Target="../media/image163.png"/><Relationship Id="rId11" Type="http://schemas.openxmlformats.org/officeDocument/2006/relationships/image" Target="../media/image145.png"/><Relationship Id="rId24" Type="http://schemas.openxmlformats.org/officeDocument/2006/relationships/image" Target="../media/image158.png"/><Relationship Id="rId32" Type="http://schemas.openxmlformats.org/officeDocument/2006/relationships/image" Target="../media/image166.png"/><Relationship Id="rId37" Type="http://schemas.openxmlformats.org/officeDocument/2006/relationships/image" Target="../media/image171.png"/><Relationship Id="rId40" Type="http://schemas.openxmlformats.org/officeDocument/2006/relationships/image" Target="../media/image174.png"/><Relationship Id="rId45" Type="http://schemas.openxmlformats.org/officeDocument/2006/relationships/image" Target="../media/image179.png"/><Relationship Id="rId53" Type="http://schemas.openxmlformats.org/officeDocument/2006/relationships/image" Target="../media/image187.png"/><Relationship Id="rId58" Type="http://schemas.openxmlformats.org/officeDocument/2006/relationships/image" Target="../media/image192.png"/><Relationship Id="rId66" Type="http://schemas.openxmlformats.org/officeDocument/2006/relationships/image" Target="../media/image200.png"/><Relationship Id="rId74" Type="http://schemas.openxmlformats.org/officeDocument/2006/relationships/image" Target="../media/image208.png"/><Relationship Id="rId5" Type="http://schemas.openxmlformats.org/officeDocument/2006/relationships/image" Target="../media/image139.png"/><Relationship Id="rId61" Type="http://schemas.openxmlformats.org/officeDocument/2006/relationships/image" Target="../media/image195.png"/><Relationship Id="rId19" Type="http://schemas.openxmlformats.org/officeDocument/2006/relationships/image" Target="../media/image153.png"/><Relationship Id="rId14" Type="http://schemas.openxmlformats.org/officeDocument/2006/relationships/image" Target="../media/image148.png"/><Relationship Id="rId22" Type="http://schemas.openxmlformats.org/officeDocument/2006/relationships/image" Target="../media/image156.png"/><Relationship Id="rId27" Type="http://schemas.openxmlformats.org/officeDocument/2006/relationships/image" Target="../media/image161.png"/><Relationship Id="rId30" Type="http://schemas.openxmlformats.org/officeDocument/2006/relationships/image" Target="../media/image164.png"/><Relationship Id="rId35" Type="http://schemas.openxmlformats.org/officeDocument/2006/relationships/image" Target="../media/image169.png"/><Relationship Id="rId43" Type="http://schemas.openxmlformats.org/officeDocument/2006/relationships/image" Target="../media/image177.png"/><Relationship Id="rId48" Type="http://schemas.openxmlformats.org/officeDocument/2006/relationships/image" Target="../media/image182.png"/><Relationship Id="rId56" Type="http://schemas.openxmlformats.org/officeDocument/2006/relationships/image" Target="../media/image190.png"/><Relationship Id="rId64" Type="http://schemas.openxmlformats.org/officeDocument/2006/relationships/image" Target="../media/image198.png"/><Relationship Id="rId69" Type="http://schemas.openxmlformats.org/officeDocument/2006/relationships/image" Target="../media/image203.png"/><Relationship Id="rId8" Type="http://schemas.openxmlformats.org/officeDocument/2006/relationships/image" Target="../media/image142.png"/><Relationship Id="rId51" Type="http://schemas.openxmlformats.org/officeDocument/2006/relationships/image" Target="../media/image185.png"/><Relationship Id="rId72" Type="http://schemas.openxmlformats.org/officeDocument/2006/relationships/image" Target="../media/image206.png"/><Relationship Id="rId3" Type="http://schemas.openxmlformats.org/officeDocument/2006/relationships/image" Target="../media/image137.png"/><Relationship Id="rId12" Type="http://schemas.openxmlformats.org/officeDocument/2006/relationships/image" Target="../media/image146.png"/><Relationship Id="rId17" Type="http://schemas.openxmlformats.org/officeDocument/2006/relationships/image" Target="../media/image151.png"/><Relationship Id="rId25" Type="http://schemas.openxmlformats.org/officeDocument/2006/relationships/image" Target="../media/image159.png"/><Relationship Id="rId33" Type="http://schemas.openxmlformats.org/officeDocument/2006/relationships/image" Target="../media/image167.png"/><Relationship Id="rId38" Type="http://schemas.openxmlformats.org/officeDocument/2006/relationships/image" Target="../media/image172.png"/><Relationship Id="rId46" Type="http://schemas.openxmlformats.org/officeDocument/2006/relationships/image" Target="../media/image180.png"/><Relationship Id="rId59" Type="http://schemas.openxmlformats.org/officeDocument/2006/relationships/image" Target="../media/image193.png"/><Relationship Id="rId67" Type="http://schemas.openxmlformats.org/officeDocument/2006/relationships/image" Target="../media/image201.png"/><Relationship Id="rId20" Type="http://schemas.openxmlformats.org/officeDocument/2006/relationships/image" Target="../media/image154.png"/><Relationship Id="rId41" Type="http://schemas.openxmlformats.org/officeDocument/2006/relationships/image" Target="../media/image175.png"/><Relationship Id="rId54" Type="http://schemas.openxmlformats.org/officeDocument/2006/relationships/image" Target="../media/image188.png"/><Relationship Id="rId62" Type="http://schemas.openxmlformats.org/officeDocument/2006/relationships/image" Target="../media/image196.png"/><Relationship Id="rId70" Type="http://schemas.openxmlformats.org/officeDocument/2006/relationships/image" Target="../media/image204.png"/><Relationship Id="rId1" Type="http://schemas.openxmlformats.org/officeDocument/2006/relationships/image" Target="../media/image135.png"/><Relationship Id="rId6" Type="http://schemas.openxmlformats.org/officeDocument/2006/relationships/image" Target="../media/image140.png"/><Relationship Id="rId15" Type="http://schemas.openxmlformats.org/officeDocument/2006/relationships/image" Target="../media/image149.png"/><Relationship Id="rId23" Type="http://schemas.openxmlformats.org/officeDocument/2006/relationships/image" Target="../media/image157.png"/><Relationship Id="rId28" Type="http://schemas.openxmlformats.org/officeDocument/2006/relationships/image" Target="../media/image162.png"/><Relationship Id="rId36" Type="http://schemas.openxmlformats.org/officeDocument/2006/relationships/image" Target="../media/image170.png"/><Relationship Id="rId49" Type="http://schemas.openxmlformats.org/officeDocument/2006/relationships/image" Target="../media/image183.png"/><Relationship Id="rId57" Type="http://schemas.openxmlformats.org/officeDocument/2006/relationships/image" Target="../media/image191.png"/><Relationship Id="rId10" Type="http://schemas.openxmlformats.org/officeDocument/2006/relationships/image" Target="../media/image144.png"/><Relationship Id="rId31" Type="http://schemas.openxmlformats.org/officeDocument/2006/relationships/image" Target="../media/image165.png"/><Relationship Id="rId44" Type="http://schemas.openxmlformats.org/officeDocument/2006/relationships/image" Target="../media/image178.png"/><Relationship Id="rId52" Type="http://schemas.openxmlformats.org/officeDocument/2006/relationships/image" Target="../media/image186.png"/><Relationship Id="rId60" Type="http://schemas.openxmlformats.org/officeDocument/2006/relationships/image" Target="../media/image194.png"/><Relationship Id="rId65" Type="http://schemas.openxmlformats.org/officeDocument/2006/relationships/image" Target="../media/image199.png"/><Relationship Id="rId73" Type="http://schemas.openxmlformats.org/officeDocument/2006/relationships/image" Target="../media/image207.png"/><Relationship Id="rId4" Type="http://schemas.openxmlformats.org/officeDocument/2006/relationships/image" Target="../media/image138.png"/><Relationship Id="rId9" Type="http://schemas.openxmlformats.org/officeDocument/2006/relationships/image" Target="../media/image143.png"/><Relationship Id="rId13" Type="http://schemas.openxmlformats.org/officeDocument/2006/relationships/image" Target="../media/image147.png"/><Relationship Id="rId18" Type="http://schemas.openxmlformats.org/officeDocument/2006/relationships/image" Target="../media/image152.png"/><Relationship Id="rId39" Type="http://schemas.openxmlformats.org/officeDocument/2006/relationships/image" Target="../media/image173.png"/><Relationship Id="rId34" Type="http://schemas.openxmlformats.org/officeDocument/2006/relationships/image" Target="../media/image168.png"/><Relationship Id="rId50" Type="http://schemas.openxmlformats.org/officeDocument/2006/relationships/image" Target="../media/image184.png"/><Relationship Id="rId55" Type="http://schemas.openxmlformats.org/officeDocument/2006/relationships/image" Target="../media/image189.png"/><Relationship Id="rId7" Type="http://schemas.openxmlformats.org/officeDocument/2006/relationships/image" Target="../media/image141.png"/><Relationship Id="rId71" Type="http://schemas.openxmlformats.org/officeDocument/2006/relationships/image" Target="../media/image20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39</xdr:col>
      <xdr:colOff>207818</xdr:colOff>
      <xdr:row>1</xdr:row>
      <xdr:rowOff>13854</xdr:rowOff>
    </xdr:from>
    <xdr:ext cx="6362447" cy="28681954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860EA1B7-AFC6-4373-836C-22FBA426F92C}"/>
            </a:ext>
          </a:extLst>
        </xdr:cNvPr>
        <xdr:cNvSpPr txBox="1"/>
      </xdr:nvSpPr>
      <xdr:spPr>
        <a:xfrm>
          <a:off x="23982218" y="193963"/>
          <a:ext cx="6362447" cy="2868195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function [PWMPA, PWMPB, PWMSA, PWMSB]   = PWM_Generator(PWM_Freq, SR_En, Step_Rate, Reverse)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Period_Act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isempty(Period_Act)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Period_Act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Period_Count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isempty(Period_Count)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Period_Count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PWM1A_Stat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isempty(PWM1A_Stat)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PWM1A_Stat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PWM1B_Stat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isempty(PWM1B_Stat)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PWM1B_Stat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PWM2A_Stat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isempty(PWM2A_Stat)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PWM2A_Stat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PWM2B_Stat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isempty(PWM2B_Stat)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PWM2B_Stat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PWM1A_H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isempty(PWM1A_H)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PWM1A_H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PWM1A_L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isempty(PWM1A_L)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PWM1A_L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PWM1B_H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isempty(PWM1B_H)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PWM1B_H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PWM1B_L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isempty(PWM1B_L)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PWM1B_L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PWM2A_H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isempty(PWM2A_H)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PWM2A_H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PWM2A_L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isempty(PWM2A_L)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PWM2A_L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PWM2B_H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isempty(PWM2B_H)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PWM2B_H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PWM2B_L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isempty(PWM2B_L)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PWM2B_L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Pri_Dead_Time = 0.1e-6 / Step_Rate;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Sec_Dead_Time = 0.5e-6 / Step_Rate;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Pri_DTime_Half_Count = Pri_Dead_Time / 2;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Sec_DTime_Half_Count = Sec_Dead_Time / 2;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Period_Cmd = (1/PWM_Freq) / Step_Rate;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Period_Count &gt;= Period_Act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Period_Count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Period_Act = Period_Cmd;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% Update Duty Count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Duty_50 = Period_Cmd / 2;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%Base Frequecny PWM With 50% Duty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PWM1A_H = Pri_DTime_Half_Count;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PWM1A_L = Duty_50 - Pri_DTime_Half_Count;      % -1 to Avoid Overflow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PWM1B_H = Duty_50 + Pri_DTime_Half_Count;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PWM1B_L = Period_Cmd - Pri_DTime_Half_Count;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%With Phase Shift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PWM2A_H = Sec_DTime_Half_Count;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PWM2A_L = Duty_50 - Sec_DTime_Half_Count;      % -1 to Avoid Overflow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PWM2B_H = Duty_50 + Sec_DTime_Half_Count;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PWM2B_L = Period_Cmd - Sec_DTime_Half_Count;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Period_Count = Period_Count + 1;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Period_Count &gt; PWM1A_L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PWM1A_Stat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Period_Count &gt; PWM1A_H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PWM1A_Stat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Period_Count &gt; PWM1B_L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PWM1B_Stat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Period_Count &gt; PWM1B_H 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PWM1B_Stat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Period_Count &gt; PWM2A_L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PWM2A_Stat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Period_Count &gt; PWM2A_H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PWM2A_Stat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Period_Count &gt; PWM2B_L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PWM2B_Stat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Period_Count &gt; PWM2B_H 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PWM2B_Stat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PWM_EN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%LLC Outputs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PWM_EN == 1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Reverse == 0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PWMPA = PWM1A_Stat;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PWMPB = PWM1B_Stat;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if SR_En == 1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PWMSA = PWM2A_Stat;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PWMSB = PWM2B_Stat;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else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PWMSA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PWMSB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else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PWMSA = PWM1A_Stat;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PWMSB = PWM1B_Stat;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if SR_En == 1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PWMPA = PWM2A_Stat;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PWMPB = PWM2B_Stat;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else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PWMPA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PWMPB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PWMPA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PWMPB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PWMSA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PWMSB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endParaRPr lang="en-SG" b="0" i="0" u="none" strike="noStrike" baseline="0"/>
        </a:p>
        <a:p>
          <a:endParaRPr lang="en-SG" sz="1100"/>
        </a:p>
      </xdr:txBody>
    </xdr:sp>
    <xdr:clientData/>
  </xdr:oneCellAnchor>
  <xdr:oneCellAnchor>
    <xdr:from>
      <xdr:col>31</xdr:col>
      <xdr:colOff>581891</xdr:colOff>
      <xdr:row>0</xdr:row>
      <xdr:rowOff>180108</xdr:rowOff>
    </xdr:from>
    <xdr:ext cx="4361130" cy="6981398"/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8D168E49-DA24-4E95-B019-8579CB3B4C9F}"/>
            </a:ext>
          </a:extLst>
        </xdr:cNvPr>
        <xdr:cNvSpPr txBox="1"/>
      </xdr:nvSpPr>
      <xdr:spPr>
        <a:xfrm>
          <a:off x="19479491" y="180108"/>
          <a:ext cx="4361130" cy="69813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function [PWM_Freq1, SR_EN] = PWM_Generator(Step_Rate, Freq_Sw1)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PWM_Freq_Start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isempty(PWM_Freq_Start)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PWM_Freq_Start = 140e3;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PWM_Freq_Curr1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isempty(PWM_Freq_Curr1)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PWM_Freq_Curr1 = PWM_Freq_Start;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SS_Flag1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isempty(SS_Flag1)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SS_Flag1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Freq_Step = (PWM_Freq_Start - Freq_Sw1) / (0.0001/Step_Rate);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SS_Flag1 == 0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PWM_Freq_Curr1 &lt;= Freq_Sw1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SS_Flag1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PWM_Freq_Curr1 = PWM_Freq_Curr1 - Freq_Step;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PWM_Freq_Curr1 = Freq_Sw1;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PWM_Freq1 = PWM_Freq_Curr1;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SS_Flag1 == 1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SR_EN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SR_EN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endParaRPr lang="en-SG" b="0" i="0" u="none" strike="noStrike" baseline="0"/>
        </a:p>
        <a:p>
          <a:endParaRPr lang="en-SG" sz="1100"/>
        </a:p>
      </xdr:txBody>
    </xdr:sp>
    <xdr:clientData/>
  </xdr:oneCellAnchor>
  <xdr:oneCellAnchor>
    <xdr:from>
      <xdr:col>25</xdr:col>
      <xdr:colOff>277091</xdr:colOff>
      <xdr:row>1</xdr:row>
      <xdr:rowOff>124690</xdr:rowOff>
    </xdr:from>
    <xdr:ext cx="3282052" cy="10425931"/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B430018A-6465-4E9C-9A30-4C70CD5E6A3B}"/>
            </a:ext>
          </a:extLst>
        </xdr:cNvPr>
        <xdr:cNvSpPr txBox="1"/>
      </xdr:nvSpPr>
      <xdr:spPr>
        <a:xfrm>
          <a:off x="15517091" y="304799"/>
          <a:ext cx="3282052" cy="1042593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%Execution rate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Step_Rate = 1e-8;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%Resonant tank Base parameters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CrP = 132e-9;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LrP = 36e-6;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n = 20.0/9.0;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Ln = 160e-6 / LrP;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Lm = Ln * LrP;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CrS = 216.0e-9;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LrS = 22e-6;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%Individual Resonant tank parameters with Tolerance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 Tol_C1P = 0.05;  % +5%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 Tol_L1P = 0.12;  % +12%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 Tol_C1S = -0.05;  % +5%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 Tol_L1S = -0.12;  % +12%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Tol_C1P = 0;  %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Tol_L1P = 0;  %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Tol_C1S = 0;  %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Tol_L1S = 0;  %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%CLLLC1 Tolerance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CrP1 = CrP * (1.0 + Tol_C1P);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LrP1 = LrP * (1.0 + Tol_L1P);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Lm1 = Ln*LrP1;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CrS1 = CrS * (1.0 + Tol_C1S);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LrS1 = LrS * (1.0 + Tol_L1S);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%Configurations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Reverse = 0;    %Forward = 0, Reverse = 1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Power_Limit = 11000;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Reverse == 0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%input parameters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V_Input = 800;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V_Output = 470;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%Load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R_Load = (V_Output * V_Output)/ Power_Limit;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Freq_Sw1 = 50e3; %Range 50K - 135Khz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%input parameters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V_Input = 480;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V_Output = 800;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%Load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R_Load = (V_Output * V_Output)/ Power_Limit;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Freq_Sw1 = 83e3; %Range 60K - 92Khz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endParaRPr lang="en-SG" b="0" i="0" u="none" strike="noStrike" baseline="0"/>
        </a:p>
        <a:p>
          <a:endParaRPr lang="en-SG" sz="1100"/>
        </a:p>
      </xdr:txBody>
    </xdr:sp>
    <xdr:clientData/>
  </xdr:oneCellAnchor>
  <xdr:twoCellAnchor editAs="oneCell">
    <xdr:from>
      <xdr:col>0</xdr:col>
      <xdr:colOff>209550</xdr:colOff>
      <xdr:row>32</xdr:row>
      <xdr:rowOff>175261</xdr:rowOff>
    </xdr:from>
    <xdr:to>
      <xdr:col>25</xdr:col>
      <xdr:colOff>57150</xdr:colOff>
      <xdr:row>60</xdr:row>
      <xdr:rowOff>15969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936631A-3A76-4C18-9AD0-E45857D6A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" y="6271261"/>
          <a:ext cx="15087600" cy="5174708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1</xdr:row>
      <xdr:rowOff>121920</xdr:rowOff>
    </xdr:from>
    <xdr:to>
      <xdr:col>23</xdr:col>
      <xdr:colOff>435566</xdr:colOff>
      <xdr:row>30</xdr:row>
      <xdr:rowOff>47551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3E7C5AF-91CB-48BD-9D0A-40E3A09A7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4800" y="304800"/>
          <a:ext cx="14151566" cy="5229151"/>
        </a:xfrm>
        <a:prstGeom prst="rect">
          <a:avLst/>
        </a:prstGeom>
      </xdr:spPr>
    </xdr:pic>
    <xdr:clientData/>
  </xdr:twoCellAnchor>
  <xdr:twoCellAnchor editAs="oneCell">
    <xdr:from>
      <xdr:col>0</xdr:col>
      <xdr:colOff>278996</xdr:colOff>
      <xdr:row>61</xdr:row>
      <xdr:rowOff>110836</xdr:rowOff>
    </xdr:from>
    <xdr:to>
      <xdr:col>24</xdr:col>
      <xdr:colOff>381000</xdr:colOff>
      <xdr:row>93</xdr:row>
      <xdr:rowOff>12964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20B9642-1C8C-47B5-8EA2-C55E5CB26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8996" y="11731336"/>
          <a:ext cx="14732404" cy="5998128"/>
        </a:xfrm>
        <a:prstGeom prst="rect">
          <a:avLst/>
        </a:prstGeom>
      </xdr:spPr>
    </xdr:pic>
    <xdr:clientData/>
  </xdr:twoCellAnchor>
  <xdr:oneCellAnchor>
    <xdr:from>
      <xdr:col>50</xdr:col>
      <xdr:colOff>426720</xdr:colOff>
      <xdr:row>2</xdr:row>
      <xdr:rowOff>60960</xdr:rowOff>
    </xdr:from>
    <xdr:ext cx="10515600" cy="13009331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934A34D4-F8DB-4025-870D-4C660FF59239}"/>
            </a:ext>
          </a:extLst>
        </xdr:cNvPr>
        <xdr:cNvSpPr txBox="1"/>
      </xdr:nvSpPr>
      <xdr:spPr>
        <a:xfrm>
          <a:off x="30906720" y="426720"/>
          <a:ext cx="10515600" cy="1300933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function PWM_SR    = SR_Control(ITx, PWM_Trig, Step_Rate)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%Constant defines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SR_Signal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isempty(SR_Signal)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SR_Signal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SR_State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isempty(SR_State)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SR_State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PWM_TRIG_State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isempty(PWM_TRIG_State)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PWM_TRIG_State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SR_Trig_Count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isempty(SR_Trig_Count)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SR_Trig_Count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%SR Trigger Limits - High Side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SR_H_LIM = 8.0;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SR_L_LIM = 5.0;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SR_H_Trig_Delay = 0.120e-6 / Step_Rate;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PWM_TRIG_State == 0 %Init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PWM_Trig == 0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PWM_TRIG_State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PWM_TRIG_State == 1 % Low State Waiting for Raising Edge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PWM_Trig == 1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PWM_TRIG_State = 2;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PWM_TRIG_State == 2 % Raising Edge Detected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PWM_TRIG_State = 3;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PWM_TRIG_State == 3 % @ High State - Wait for Low State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if PWM_Trig == 0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PWM_TRIG_State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SR_State == 0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ITx &gt; SR_H_LIM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SR_Trig_Count = SR_Trig_Count + 1;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if SR_Trig_Count &gt; SR_H_Trig_Delay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SR_State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SR_Signal = 1;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SR_Trig_Count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SR_Trig_Count = 0;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 SR_State == 1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ITx &lt; SR_L_LIM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SR_Signal = 0;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SR_State = 2;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 SR_State == 2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PWM_TRIG_State == 2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%if raising edge Detected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SR_State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SR_Signal == 1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PWM_SR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PWM_SR = 0;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endParaRPr lang="en-SG" b="0" i="0" u="none" strike="noStrike" baseline="0"/>
        </a:p>
      </xdr:txBody>
    </xdr:sp>
    <xdr:clientData/>
  </xdr:oneCellAnchor>
  <xdr:oneCellAnchor>
    <xdr:from>
      <xdr:col>60</xdr:col>
      <xdr:colOff>304800</xdr:colOff>
      <xdr:row>1</xdr:row>
      <xdr:rowOff>91440</xdr:rowOff>
    </xdr:from>
    <xdr:ext cx="10515600" cy="13009331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86FD1A1E-3C94-4314-8B2B-650794B02B6A}"/>
            </a:ext>
          </a:extLst>
        </xdr:cNvPr>
        <xdr:cNvSpPr txBox="1"/>
      </xdr:nvSpPr>
      <xdr:spPr>
        <a:xfrm>
          <a:off x="36880800" y="274320"/>
          <a:ext cx="10515600" cy="1300933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function PWM_SR    = SR_Control(ITx, PWM_Trig, Step_Rate)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%Constant defines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SR_Signal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isempty(SR_Signal)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SR_Signal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SR_State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isempty(SR_State)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SR_State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PWM_TRIG_State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isempty(PWM_TRIG_State)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PWM_TRIG_State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persistent SR_Trig_Count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isempty(SR_Trig_Count)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SR_Trig_Count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%SR Trigger Limits - High Side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SR_H_LIM = -8.0;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SR_L_LIM = -5.0;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SR_H_Trig_Delay = 0.120e-6 / Step_Rate;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PWM_TRIG_State == 0 %Init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PWM_Trig == 0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PWM_TRIG_State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PWM_TRIG_State == 1 % Low State Waiting for Raising Edge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PWM_Trig == 1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PWM_TRIG_State = 2;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PWM_TRIG_State == 2 % Raising Edge Detected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PWM_TRIG_State = 3;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PWM_TRIG_State == 3 % @ High State - Wait for Low State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if PWM_Trig == 0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PWM_TRIG_State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SR_State == 0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ITx &lt; SR_H_LIM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SR_Trig_Count = SR_Trig_Count + 1;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if SR_Trig_Count &gt; SR_H_Trig_Delay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SR_State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SR_Signal = 1;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    SR_Trig_Count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SR_Trig_Count = 0;   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 SR_State == 1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ITx &gt; SR_L_LIM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SR_Signal = 0;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SR_State = 2;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elseif  SR_State == 2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if PWM_TRIG_State == 2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%if raising edge Detected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    SR_State = 0;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end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 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if SR_Signal == 1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PWM_SR = 1;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else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   PWM_SR = 0;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   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 </a:t>
          </a:r>
        </a:p>
        <a:p>
          <a:r>
            <a:rPr lang="en-SG" sz="1100" b="0" i="0" u="none" strike="noStrike" baseline="0">
              <a:solidFill>
                <a:schemeClr val="tx1"/>
              </a:solidFill>
              <a:latin typeface="+mn-lt"/>
              <a:ea typeface="+mn-ea"/>
              <a:cs typeface="+mn-cs"/>
            </a:rPr>
            <a:t>end</a:t>
          </a:r>
        </a:p>
        <a:p>
          <a:endParaRPr lang="en-SG" b="0" i="0" u="none" strike="noStrike" baseline="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185572</xdr:colOff>
      <xdr:row>0</xdr:row>
      <xdr:rowOff>61761</xdr:rowOff>
    </xdr:from>
    <xdr:to>
      <xdr:col>29</xdr:col>
      <xdr:colOff>479805</xdr:colOff>
      <xdr:row>20</xdr:row>
      <xdr:rowOff>92384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63EA9D9-CC81-4150-BA39-90D2E8A0F6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54156"/>
        <a:stretch/>
      </xdr:blipFill>
      <xdr:spPr>
        <a:xfrm>
          <a:off x="9954412" y="61761"/>
          <a:ext cx="5176748" cy="3735176"/>
        </a:xfrm>
        <a:prstGeom prst="rect">
          <a:avLst/>
        </a:prstGeom>
      </xdr:spPr>
    </xdr:pic>
    <xdr:clientData/>
  </xdr:twoCellAnchor>
  <xdr:twoCellAnchor editAs="oneCell">
    <xdr:from>
      <xdr:col>21</xdr:col>
      <xdr:colOff>171178</xdr:colOff>
      <xdr:row>22</xdr:row>
      <xdr:rowOff>159188</xdr:rowOff>
    </xdr:from>
    <xdr:to>
      <xdr:col>30</xdr:col>
      <xdr:colOff>552199</xdr:colOff>
      <xdr:row>42</xdr:row>
      <xdr:rowOff>22988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F54EC48-3283-47C5-A272-F5970B8597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5922"/>
        <a:stretch/>
      </xdr:blipFill>
      <xdr:spPr>
        <a:xfrm>
          <a:off x="10267678" y="3737867"/>
          <a:ext cx="5891913" cy="348752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13608</xdr:colOff>
      <xdr:row>1</xdr:row>
      <xdr:rowOff>10467</xdr:rowOff>
    </xdr:from>
    <xdr:to>
      <xdr:col>1</xdr:col>
      <xdr:colOff>4443952</xdr:colOff>
      <xdr:row>1</xdr:row>
      <xdr:rowOff>2177142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B650906-7E6A-408B-8E8B-70511D7BE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98965" y="255396"/>
          <a:ext cx="4430344" cy="21666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9526</xdr:colOff>
      <xdr:row>1</xdr:row>
      <xdr:rowOff>9525</xdr:rowOff>
    </xdr:from>
    <xdr:to>
      <xdr:col>3</xdr:col>
      <xdr:colOff>9525</xdr:colOff>
      <xdr:row>1</xdr:row>
      <xdr:rowOff>2175930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8788424-AB84-4C0A-AF88-CEA33F39DB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38976" y="247650"/>
          <a:ext cx="4448174" cy="2166405"/>
        </a:xfrm>
        <a:prstGeom prst="rect">
          <a:avLst/>
        </a:prstGeom>
      </xdr:spPr>
    </xdr:pic>
    <xdr:clientData/>
  </xdr:twoCellAnchor>
  <xdr:twoCellAnchor editAs="oneCell">
    <xdr:from>
      <xdr:col>3</xdr:col>
      <xdr:colOff>33619</xdr:colOff>
      <xdr:row>1</xdr:row>
      <xdr:rowOff>1</xdr:rowOff>
    </xdr:from>
    <xdr:to>
      <xdr:col>3</xdr:col>
      <xdr:colOff>3854823</xdr:colOff>
      <xdr:row>1</xdr:row>
      <xdr:rowOff>2189208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89670612-1B8F-458B-90BE-241047393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08443" y="235325"/>
          <a:ext cx="3821204" cy="2189207"/>
        </a:xfrm>
        <a:prstGeom prst="rect">
          <a:avLst/>
        </a:prstGeom>
      </xdr:spPr>
    </xdr:pic>
    <xdr:clientData/>
  </xdr:twoCellAnchor>
  <xdr:twoCellAnchor editAs="oneCell">
    <xdr:from>
      <xdr:col>1</xdr:col>
      <xdr:colOff>1195</xdr:colOff>
      <xdr:row>2</xdr:row>
      <xdr:rowOff>0</xdr:rowOff>
    </xdr:from>
    <xdr:to>
      <xdr:col>2</xdr:col>
      <xdr:colOff>4604</xdr:colOff>
      <xdr:row>2</xdr:row>
      <xdr:rowOff>2182091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F8E28F09-7D20-4C0E-ABAE-A6F68A906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1604" y="2597727"/>
          <a:ext cx="4454182" cy="21820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17318</xdr:colOff>
      <xdr:row>2</xdr:row>
      <xdr:rowOff>2186745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DDFDC206-0373-4911-BEBE-68E4D42C1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031182" y="2597727"/>
          <a:ext cx="4468091" cy="218674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3789392</xdr:colOff>
      <xdr:row>2</xdr:row>
      <xdr:rowOff>2182091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50DFEE9E-617A-484A-B346-A4FA345E6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481956" y="2597728"/>
          <a:ext cx="3789391" cy="218209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1</xdr:rowOff>
    </xdr:from>
    <xdr:to>
      <xdr:col>1</xdr:col>
      <xdr:colOff>4435929</xdr:colOff>
      <xdr:row>3</xdr:row>
      <xdr:rowOff>2169228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EA567849-54D6-4A4B-A729-73A248205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85357" y="4980215"/>
          <a:ext cx="4435929" cy="21692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3</xdr:row>
      <xdr:rowOff>2172143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CFA57EE-AE9A-4C56-B8CC-F2786E67E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24688" y="4953000"/>
          <a:ext cx="4452937" cy="217214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</xdr:row>
      <xdr:rowOff>1</xdr:rowOff>
    </xdr:from>
    <xdr:to>
      <xdr:col>3</xdr:col>
      <xdr:colOff>3790729</xdr:colOff>
      <xdr:row>3</xdr:row>
      <xdr:rowOff>2177142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51B810D5-74D9-4493-ADCA-0BF6B5479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484429" y="4980215"/>
          <a:ext cx="3790729" cy="217714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1</xdr:rowOff>
    </xdr:from>
    <xdr:to>
      <xdr:col>2</xdr:col>
      <xdr:colOff>1</xdr:colOff>
      <xdr:row>4</xdr:row>
      <xdr:rowOff>2179485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8EAAA054-E897-49C9-A01E-E8E275EAB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90801" y="7315201"/>
          <a:ext cx="4457700" cy="2179484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2</xdr:col>
      <xdr:colOff>4447033</xdr:colOff>
      <xdr:row>4</xdr:row>
      <xdr:rowOff>2163536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38311AE3-2282-4C68-B6E6-28008E552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34894" y="7347857"/>
          <a:ext cx="4447032" cy="216353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4</xdr:row>
      <xdr:rowOff>1</xdr:rowOff>
    </xdr:from>
    <xdr:to>
      <xdr:col>3</xdr:col>
      <xdr:colOff>3782785</xdr:colOff>
      <xdr:row>4</xdr:row>
      <xdr:rowOff>2168423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9A622FC4-D901-4B36-913B-1C2578DF0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484430" y="7347858"/>
          <a:ext cx="3782784" cy="21684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2</xdr:col>
      <xdr:colOff>23812</xdr:colOff>
      <xdr:row>5</xdr:row>
      <xdr:rowOff>2182085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E81052-3C73-452A-87B4-DB1F423DC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571750" y="9667875"/>
          <a:ext cx="4476750" cy="218208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</xdr:row>
      <xdr:rowOff>2355271</xdr:rowOff>
    </xdr:from>
    <xdr:to>
      <xdr:col>2</xdr:col>
      <xdr:colOff>4434807</xdr:colOff>
      <xdr:row>5</xdr:row>
      <xdr:rowOff>2164772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8568D0-B6AF-4D67-A271-4C7A0533F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31183" y="9663544"/>
          <a:ext cx="4434806" cy="216477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3738562</xdr:colOff>
      <xdr:row>5</xdr:row>
      <xdr:rowOff>2131845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15DC9EE-CAA2-41D6-B0FB-A655438EE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477625" y="9667875"/>
          <a:ext cx="3738562" cy="2131845"/>
        </a:xfrm>
        <a:prstGeom prst="rect">
          <a:avLst/>
        </a:prstGeom>
      </xdr:spPr>
    </xdr:pic>
    <xdr:clientData/>
  </xdr:twoCellAnchor>
  <xdr:twoCellAnchor editAs="oneCell">
    <xdr:from>
      <xdr:col>0</xdr:col>
      <xdr:colOff>2580408</xdr:colOff>
      <xdr:row>6</xdr:row>
      <xdr:rowOff>0</xdr:rowOff>
    </xdr:from>
    <xdr:to>
      <xdr:col>2</xdr:col>
      <xdr:colOff>17317</xdr:colOff>
      <xdr:row>6</xdr:row>
      <xdr:rowOff>2186792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B942DFD-D97F-449B-B7BD-7A1A4FF5B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80408" y="12018818"/>
          <a:ext cx="4468091" cy="218679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1</xdr:rowOff>
    </xdr:from>
    <xdr:to>
      <xdr:col>2</xdr:col>
      <xdr:colOff>4439365</xdr:colOff>
      <xdr:row>6</xdr:row>
      <xdr:rowOff>2171701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16C9A5-7E3F-4FCA-90F2-9B4B738F5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48501" y="12039601"/>
          <a:ext cx="4439364" cy="217170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6</xdr:row>
      <xdr:rowOff>0</xdr:rowOff>
    </xdr:from>
    <xdr:to>
      <xdr:col>3</xdr:col>
      <xdr:colOff>3740727</xdr:colOff>
      <xdr:row>6</xdr:row>
      <xdr:rowOff>2142635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CE81EAB-48B5-4724-A5DC-D8FA4DE96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481956" y="12018818"/>
          <a:ext cx="3740726" cy="2142635"/>
        </a:xfrm>
        <a:prstGeom prst="rect">
          <a:avLst/>
        </a:prstGeom>
      </xdr:spPr>
    </xdr:pic>
    <xdr:clientData/>
  </xdr:twoCellAnchor>
  <xdr:twoCellAnchor editAs="oneCell">
    <xdr:from>
      <xdr:col>3</xdr:col>
      <xdr:colOff>4449534</xdr:colOff>
      <xdr:row>6</xdr:row>
      <xdr:rowOff>0</xdr:rowOff>
    </xdr:from>
    <xdr:to>
      <xdr:col>4</xdr:col>
      <xdr:colOff>3796392</xdr:colOff>
      <xdr:row>6</xdr:row>
      <xdr:rowOff>2172736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4594A3B-6295-4DDC-8C47-221295958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933963" y="12083143"/>
          <a:ext cx="3796393" cy="217273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10331</xdr:colOff>
      <xdr:row>7</xdr:row>
      <xdr:rowOff>2047875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531F3D0-FDDA-4F85-81D0-520E68BF2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571750" y="14382750"/>
          <a:ext cx="4463269" cy="20478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</xdr:row>
      <xdr:rowOff>0</xdr:rowOff>
    </xdr:from>
    <xdr:to>
      <xdr:col>3</xdr:col>
      <xdr:colOff>20866</xdr:colOff>
      <xdr:row>7</xdr:row>
      <xdr:rowOff>2043545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7B834D-2BFB-4CEF-98BB-48DBB626A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031183" y="14374091"/>
          <a:ext cx="4471638" cy="204354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3584863</xdr:colOff>
      <xdr:row>7</xdr:row>
      <xdr:rowOff>2048862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82B784F-4822-4AB3-8B75-6A6DF3FB4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481955" y="14374091"/>
          <a:ext cx="3584863" cy="2048862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7</xdr:row>
      <xdr:rowOff>0</xdr:rowOff>
    </xdr:from>
    <xdr:to>
      <xdr:col>4</xdr:col>
      <xdr:colOff>3587181</xdr:colOff>
      <xdr:row>7</xdr:row>
      <xdr:rowOff>2078182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8D5D7B2-25CF-468F-90D9-A66013534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5932728" y="14374091"/>
          <a:ext cx="3587180" cy="20781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15332</xdr:colOff>
      <xdr:row>9</xdr:row>
      <xdr:rowOff>2177142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8FCB224-54CA-4757-8178-954120A1E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85357" y="16818429"/>
          <a:ext cx="4464868" cy="217714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9</xdr:row>
      <xdr:rowOff>1</xdr:rowOff>
    </xdr:from>
    <xdr:to>
      <xdr:col>3</xdr:col>
      <xdr:colOff>19792</xdr:colOff>
      <xdr:row>9</xdr:row>
      <xdr:rowOff>2177143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D18A9F-66C7-467E-B2C7-19A368852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034894" y="16818430"/>
          <a:ext cx="4469327" cy="217714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3809999</xdr:colOff>
      <xdr:row>9</xdr:row>
      <xdr:rowOff>2175719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2A11346-EB75-4AA0-8057-7969B101CC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484429" y="16818429"/>
          <a:ext cx="3809999" cy="2175719"/>
        </a:xfrm>
        <a:prstGeom prst="rect">
          <a:avLst/>
        </a:prstGeom>
      </xdr:spPr>
    </xdr:pic>
    <xdr:clientData/>
  </xdr:twoCellAnchor>
  <xdr:twoCellAnchor editAs="oneCell">
    <xdr:from>
      <xdr:col>3</xdr:col>
      <xdr:colOff>4449534</xdr:colOff>
      <xdr:row>9</xdr:row>
      <xdr:rowOff>0</xdr:rowOff>
    </xdr:from>
    <xdr:to>
      <xdr:col>4</xdr:col>
      <xdr:colOff>3836653</xdr:colOff>
      <xdr:row>9</xdr:row>
      <xdr:rowOff>2190749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B70328F-96D3-4EC9-B6C1-43114C7BA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933963" y="16818429"/>
          <a:ext cx="3836654" cy="21907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23812</xdr:colOff>
      <xdr:row>10</xdr:row>
      <xdr:rowOff>2185275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2F36A63-6165-4B04-9D92-A4B7D4A31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571750" y="19097625"/>
          <a:ext cx="4476750" cy="21852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1</xdr:rowOff>
    </xdr:from>
    <xdr:to>
      <xdr:col>3</xdr:col>
      <xdr:colOff>0</xdr:colOff>
      <xdr:row>10</xdr:row>
      <xdr:rowOff>2179432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1924B0E-3E04-4C84-8053-7FC170A74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034894" y="19186072"/>
          <a:ext cx="4449535" cy="217943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3857625</xdr:colOff>
      <xdr:row>10</xdr:row>
      <xdr:rowOff>2198032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11E00F4F-6C51-45D9-BD0C-B6B785C26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477625" y="19097625"/>
          <a:ext cx="3857625" cy="219803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1</xdr:rowOff>
    </xdr:from>
    <xdr:to>
      <xdr:col>4</xdr:col>
      <xdr:colOff>3833812</xdr:colOff>
      <xdr:row>10</xdr:row>
      <xdr:rowOff>2199115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D26695-9328-45CF-BDFA-0888DFC07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930563" y="19097626"/>
          <a:ext cx="3833812" cy="2199114"/>
        </a:xfrm>
        <a:prstGeom prst="rect">
          <a:avLst/>
        </a:prstGeom>
      </xdr:spPr>
    </xdr:pic>
    <xdr:clientData/>
  </xdr:twoCellAnchor>
  <xdr:twoCellAnchor editAs="oneCell">
    <xdr:from>
      <xdr:col>1</xdr:col>
      <xdr:colOff>2</xdr:colOff>
      <xdr:row>11</xdr:row>
      <xdr:rowOff>1</xdr:rowOff>
    </xdr:from>
    <xdr:to>
      <xdr:col>2</xdr:col>
      <xdr:colOff>17319</xdr:colOff>
      <xdr:row>11</xdr:row>
      <xdr:rowOff>2183447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23BEC7E-A646-45AD-ABDD-701ED2A4D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580411" y="21439910"/>
          <a:ext cx="4468090" cy="218344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11</xdr:row>
      <xdr:rowOff>0</xdr:rowOff>
    </xdr:from>
    <xdr:to>
      <xdr:col>2</xdr:col>
      <xdr:colOff>4434096</xdr:colOff>
      <xdr:row>11</xdr:row>
      <xdr:rowOff>2164773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6996D9D-C03D-4947-8769-9E95CB3A9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031183" y="21439909"/>
          <a:ext cx="4434095" cy="216477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3</xdr:col>
      <xdr:colOff>3792681</xdr:colOff>
      <xdr:row>11</xdr:row>
      <xdr:rowOff>2160579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D671865-41BC-4EC1-B3CB-4EFEADB58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481955" y="21439909"/>
          <a:ext cx="3792681" cy="216057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</xdr:row>
      <xdr:rowOff>1</xdr:rowOff>
    </xdr:from>
    <xdr:to>
      <xdr:col>4</xdr:col>
      <xdr:colOff>3810000</xdr:colOff>
      <xdr:row>11</xdr:row>
      <xdr:rowOff>2184263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8727010-C212-4B9F-B945-B037CBAEF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930563" y="23812501"/>
          <a:ext cx="3810000" cy="21842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</xdr:row>
      <xdr:rowOff>1</xdr:rowOff>
    </xdr:from>
    <xdr:to>
      <xdr:col>1</xdr:col>
      <xdr:colOff>4444387</xdr:colOff>
      <xdr:row>8</xdr:row>
      <xdr:rowOff>2182091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6DBC737-A9A2-4AE2-97E5-0FB2E2920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580410" y="16729365"/>
          <a:ext cx="4444386" cy="2182090"/>
        </a:xfrm>
        <a:prstGeom prst="rect">
          <a:avLst/>
        </a:prstGeom>
      </xdr:spPr>
    </xdr:pic>
    <xdr:clientData/>
  </xdr:twoCellAnchor>
  <xdr:twoCellAnchor editAs="oneCell">
    <xdr:from>
      <xdr:col>2</xdr:col>
      <xdr:colOff>2</xdr:colOff>
      <xdr:row>8</xdr:row>
      <xdr:rowOff>0</xdr:rowOff>
    </xdr:from>
    <xdr:to>
      <xdr:col>3</xdr:col>
      <xdr:colOff>34637</xdr:colOff>
      <xdr:row>8</xdr:row>
      <xdr:rowOff>2182450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2D3FA67F-2E47-4128-BE25-0A7086EEA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031184" y="16729364"/>
          <a:ext cx="4485408" cy="2182450"/>
        </a:xfrm>
        <a:prstGeom prst="rect">
          <a:avLst/>
        </a:prstGeom>
      </xdr:spPr>
    </xdr:pic>
    <xdr:clientData/>
  </xdr:twoCellAnchor>
  <xdr:twoCellAnchor editAs="oneCell">
    <xdr:from>
      <xdr:col>3</xdr:col>
      <xdr:colOff>-1</xdr:colOff>
      <xdr:row>8</xdr:row>
      <xdr:rowOff>0</xdr:rowOff>
    </xdr:from>
    <xdr:to>
      <xdr:col>3</xdr:col>
      <xdr:colOff>3810790</xdr:colOff>
      <xdr:row>8</xdr:row>
      <xdr:rowOff>2182091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4D13038-759D-4949-9C3D-92300C72C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481954" y="16729364"/>
          <a:ext cx="3810791" cy="218209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3792682</xdr:colOff>
      <xdr:row>8</xdr:row>
      <xdr:rowOff>2171601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BC3D1C9-EDBA-4352-833A-204964836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5930563" y="16740188"/>
          <a:ext cx="3792682" cy="21716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101</xdr:colOff>
      <xdr:row>13</xdr:row>
      <xdr:rowOff>2164771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6E50A57-4FFC-48E0-9CF3-69BF9FC1D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580409" y="26150455"/>
          <a:ext cx="4450874" cy="2164771"/>
        </a:xfrm>
        <a:prstGeom prst="rect">
          <a:avLst/>
        </a:prstGeom>
      </xdr:spPr>
    </xdr:pic>
    <xdr:clientData/>
  </xdr:twoCellAnchor>
  <xdr:twoCellAnchor editAs="oneCell">
    <xdr:from>
      <xdr:col>2</xdr:col>
      <xdr:colOff>-1</xdr:colOff>
      <xdr:row>13</xdr:row>
      <xdr:rowOff>0</xdr:rowOff>
    </xdr:from>
    <xdr:to>
      <xdr:col>3</xdr:col>
      <xdr:colOff>-1</xdr:colOff>
      <xdr:row>13</xdr:row>
      <xdr:rowOff>2172907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EEB0D3D-4F58-46C1-BD56-946F21AEA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031181" y="26150455"/>
          <a:ext cx="4450773" cy="217290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1</xdr:rowOff>
    </xdr:from>
    <xdr:to>
      <xdr:col>3</xdr:col>
      <xdr:colOff>3792681</xdr:colOff>
      <xdr:row>13</xdr:row>
      <xdr:rowOff>2172479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2E28C67-7FF9-4D07-ADC3-4E4F057C59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481955" y="26150456"/>
          <a:ext cx="3792681" cy="2172478"/>
        </a:xfrm>
        <a:prstGeom prst="rect">
          <a:avLst/>
        </a:prstGeom>
      </xdr:spPr>
    </xdr:pic>
    <xdr:clientData/>
  </xdr:twoCellAnchor>
  <xdr:twoCellAnchor editAs="oneCell">
    <xdr:from>
      <xdr:col>4</xdr:col>
      <xdr:colOff>14079</xdr:colOff>
      <xdr:row>13</xdr:row>
      <xdr:rowOff>23814</xdr:rowOff>
    </xdr:from>
    <xdr:to>
      <xdr:col>4</xdr:col>
      <xdr:colOff>3801912</xdr:colOff>
      <xdr:row>13</xdr:row>
      <xdr:rowOff>2190749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D2268AC-D29C-4836-9BD5-D2C591154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5948043" y="28680457"/>
          <a:ext cx="3787833" cy="216693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14</xdr:row>
      <xdr:rowOff>0</xdr:rowOff>
    </xdr:from>
    <xdr:to>
      <xdr:col>2</xdr:col>
      <xdr:colOff>0</xdr:colOff>
      <xdr:row>14</xdr:row>
      <xdr:rowOff>2159733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017502F-B81F-4CD9-85EC-C24A30773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580410" y="28505727"/>
          <a:ext cx="4450772" cy="2159733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0</xdr:rowOff>
    </xdr:from>
    <xdr:to>
      <xdr:col>2</xdr:col>
      <xdr:colOff>4433454</xdr:colOff>
      <xdr:row>14</xdr:row>
      <xdr:rowOff>2161095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939221A-8D5A-43F0-928D-34AB1BE1A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031183" y="28505727"/>
          <a:ext cx="4433453" cy="2161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0</xdr:rowOff>
    </xdr:from>
    <xdr:to>
      <xdr:col>3</xdr:col>
      <xdr:colOff>3771900</xdr:colOff>
      <xdr:row>14</xdr:row>
      <xdr:rowOff>2164198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6F5EA4AF-698D-4BC1-AFF0-470CF0CB7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1506200" y="28575000"/>
          <a:ext cx="3771900" cy="216419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3809999</xdr:colOff>
      <xdr:row>14</xdr:row>
      <xdr:rowOff>2165739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871B4F6F-6CC6-48A2-8F4D-8E6EEF6A3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5930563" y="28527375"/>
          <a:ext cx="3809999" cy="216573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0</xdr:colOff>
      <xdr:row>15</xdr:row>
      <xdr:rowOff>2171176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BA5520C-87A2-47E5-AE0F-E3BDFBAB0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580409" y="30861000"/>
          <a:ext cx="4450773" cy="2171176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15</xdr:row>
      <xdr:rowOff>0</xdr:rowOff>
    </xdr:from>
    <xdr:to>
      <xdr:col>2</xdr:col>
      <xdr:colOff>4435043</xdr:colOff>
      <xdr:row>15</xdr:row>
      <xdr:rowOff>2166937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20A3164B-F3A3-47B2-A2C3-DFAB48E13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024689" y="30884813"/>
          <a:ext cx="4435042" cy="216693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</xdr:col>
      <xdr:colOff>3791177</xdr:colOff>
      <xdr:row>15</xdr:row>
      <xdr:rowOff>2171700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58AD621A-0DA3-46D4-B7E0-4BFA0FAC0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1506200" y="30937200"/>
          <a:ext cx="3791177" cy="21717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</xdr:row>
      <xdr:rowOff>0</xdr:rowOff>
    </xdr:from>
    <xdr:to>
      <xdr:col>4</xdr:col>
      <xdr:colOff>3786187</xdr:colOff>
      <xdr:row>15</xdr:row>
      <xdr:rowOff>2177404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9B334ACB-BB5B-4BF4-8A0E-9D7FFA4AF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5930563" y="30884813"/>
          <a:ext cx="3786187" cy="2177404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1</xdr:rowOff>
    </xdr:from>
    <xdr:to>
      <xdr:col>3</xdr:col>
      <xdr:colOff>0</xdr:colOff>
      <xdr:row>16</xdr:row>
      <xdr:rowOff>2178850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DDBA7822-159A-4E85-8243-6B134857B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024689" y="33075564"/>
          <a:ext cx="4452936" cy="21788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1</xdr:rowOff>
    </xdr:from>
    <xdr:to>
      <xdr:col>1</xdr:col>
      <xdr:colOff>4429125</xdr:colOff>
      <xdr:row>16</xdr:row>
      <xdr:rowOff>2164941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983658C-375B-4B38-A78F-A38381A0C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571750" y="33075564"/>
          <a:ext cx="4429125" cy="216494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</xdr:row>
      <xdr:rowOff>1</xdr:rowOff>
    </xdr:from>
    <xdr:to>
      <xdr:col>3</xdr:col>
      <xdr:colOff>3864256</xdr:colOff>
      <xdr:row>16</xdr:row>
      <xdr:rowOff>2214562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2BDEA4F7-FD5F-4E6F-BF2B-D3B3A3C55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1477625" y="33075564"/>
          <a:ext cx="3864256" cy="221456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1</xdr:rowOff>
    </xdr:from>
    <xdr:to>
      <xdr:col>4</xdr:col>
      <xdr:colOff>3786187</xdr:colOff>
      <xdr:row>16</xdr:row>
      <xdr:rowOff>2174453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DFF40F4C-17F2-4B89-821A-0221CAA1B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5930563" y="33075564"/>
          <a:ext cx="3786187" cy="21744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25757</xdr:colOff>
      <xdr:row>18</xdr:row>
      <xdr:rowOff>2071687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A374411-6DC5-4C2A-B8A4-D544EB2FA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571750" y="35433000"/>
          <a:ext cx="4478695" cy="207168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18</xdr:row>
      <xdr:rowOff>0</xdr:rowOff>
    </xdr:from>
    <xdr:to>
      <xdr:col>3</xdr:col>
      <xdr:colOff>532</xdr:colOff>
      <xdr:row>18</xdr:row>
      <xdr:rowOff>2071687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AE3AE5D-2596-406E-B805-3FD6F11FD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024689" y="35433000"/>
          <a:ext cx="4453468" cy="207168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3619500</xdr:colOff>
      <xdr:row>18</xdr:row>
      <xdr:rowOff>2073078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0F8B1B2-0458-4EFA-B98C-F33541DA7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1477625" y="35433000"/>
          <a:ext cx="3619500" cy="2073078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18</xdr:row>
      <xdr:rowOff>1</xdr:rowOff>
    </xdr:from>
    <xdr:to>
      <xdr:col>4</xdr:col>
      <xdr:colOff>3643313</xdr:colOff>
      <xdr:row>18</xdr:row>
      <xdr:rowOff>2082377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F73729E-E4D8-4B79-9B7A-1EC8E48CB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5930564" y="35433001"/>
          <a:ext cx="3643312" cy="208237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</xdr:row>
      <xdr:rowOff>0</xdr:rowOff>
    </xdr:from>
    <xdr:to>
      <xdr:col>2</xdr:col>
      <xdr:colOff>22971</xdr:colOff>
      <xdr:row>12</xdr:row>
      <xdr:rowOff>2071687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3D606B3-6484-4772-BEC2-182380A24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571751" y="26169938"/>
          <a:ext cx="4475908" cy="207168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12</xdr:row>
      <xdr:rowOff>1</xdr:rowOff>
    </xdr:from>
    <xdr:to>
      <xdr:col>3</xdr:col>
      <xdr:colOff>0</xdr:colOff>
      <xdr:row>12</xdr:row>
      <xdr:rowOff>2069663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FDD4165-2F91-43BD-828A-879139B32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031183" y="26150456"/>
          <a:ext cx="4450772" cy="206966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12</xdr:row>
      <xdr:rowOff>1</xdr:rowOff>
    </xdr:from>
    <xdr:to>
      <xdr:col>3</xdr:col>
      <xdr:colOff>3619500</xdr:colOff>
      <xdr:row>12</xdr:row>
      <xdr:rowOff>2070207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8D38C28-07DD-427E-9D44-DD24063BE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1481956" y="26150456"/>
          <a:ext cx="3619499" cy="2070206"/>
        </a:xfrm>
        <a:prstGeom prst="rect">
          <a:avLst/>
        </a:prstGeom>
      </xdr:spPr>
    </xdr:pic>
    <xdr:clientData/>
  </xdr:twoCellAnchor>
  <xdr:twoCellAnchor editAs="oneCell">
    <xdr:from>
      <xdr:col>3</xdr:col>
      <xdr:colOff>4450771</xdr:colOff>
      <xdr:row>12</xdr:row>
      <xdr:rowOff>0</xdr:rowOff>
    </xdr:from>
    <xdr:to>
      <xdr:col>4</xdr:col>
      <xdr:colOff>3688772</xdr:colOff>
      <xdr:row>12</xdr:row>
      <xdr:rowOff>2114214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E254C60-DBAC-4437-8756-E73825E6C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5932726" y="26150455"/>
          <a:ext cx="3688773" cy="21142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8139</xdr:colOff>
      <xdr:row>17</xdr:row>
      <xdr:rowOff>2071687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C12E733B-2348-4F58-BF22-E4E31C8B5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571750" y="37790438"/>
          <a:ext cx="4461077" cy="207168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3</xdr:col>
      <xdr:colOff>22438</xdr:colOff>
      <xdr:row>17</xdr:row>
      <xdr:rowOff>2071687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64E2F936-91AB-4F52-A3C0-0E4F9ABB4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024688" y="37790438"/>
          <a:ext cx="4475375" cy="207168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</xdr:row>
      <xdr:rowOff>1</xdr:rowOff>
    </xdr:from>
    <xdr:to>
      <xdr:col>3</xdr:col>
      <xdr:colOff>3643312</xdr:colOff>
      <xdr:row>17</xdr:row>
      <xdr:rowOff>2073211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B3836BE-5888-4210-BC20-1D2CBD852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1477625" y="37790439"/>
          <a:ext cx="3643312" cy="207321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4</xdr:col>
      <xdr:colOff>3629650</xdr:colOff>
      <xdr:row>17</xdr:row>
      <xdr:rowOff>2071687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3761B4C-771A-44B6-BD6D-BA816F345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5930563" y="37790438"/>
          <a:ext cx="3629650" cy="207168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2</xdr:row>
      <xdr:rowOff>1</xdr:rowOff>
    </xdr:from>
    <xdr:to>
      <xdr:col>1</xdr:col>
      <xdr:colOff>4408714</xdr:colOff>
      <xdr:row>2</xdr:row>
      <xdr:rowOff>2155541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920A499-08E3-4375-B5A6-7C2EF7FD6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85358" y="2612572"/>
          <a:ext cx="4408713" cy="2155540"/>
        </a:xfrm>
        <a:prstGeom prst="rect">
          <a:avLst/>
        </a:prstGeom>
      </xdr:spPr>
    </xdr:pic>
    <xdr:clientData/>
  </xdr:twoCellAnchor>
  <xdr:twoCellAnchor editAs="oneCell">
    <xdr:from>
      <xdr:col>1</xdr:col>
      <xdr:colOff>4449535</xdr:colOff>
      <xdr:row>2</xdr:row>
      <xdr:rowOff>0</xdr:rowOff>
    </xdr:from>
    <xdr:to>
      <xdr:col>2</xdr:col>
      <xdr:colOff>4422320</xdr:colOff>
      <xdr:row>2</xdr:row>
      <xdr:rowOff>2163313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B4FF6A5-27AB-47A4-A7DD-AE47296CA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34892" y="2612571"/>
          <a:ext cx="4422321" cy="216331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2</xdr:row>
      <xdr:rowOff>1</xdr:rowOff>
    </xdr:from>
    <xdr:to>
      <xdr:col>3</xdr:col>
      <xdr:colOff>3892831</xdr:colOff>
      <xdr:row>2</xdr:row>
      <xdr:rowOff>2209801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0214BC5-57A5-4FEF-88FF-C4248DB29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06201" y="2590801"/>
          <a:ext cx="3892830" cy="2209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</xdr:row>
      <xdr:rowOff>2355271</xdr:rowOff>
    </xdr:from>
    <xdr:to>
      <xdr:col>4</xdr:col>
      <xdr:colOff>3896591</xdr:colOff>
      <xdr:row>2</xdr:row>
      <xdr:rowOff>2246522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8902517-A9CB-4588-8160-46FF133E4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932727" y="2597726"/>
          <a:ext cx="3896591" cy="2246523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</xdr:row>
      <xdr:rowOff>0</xdr:rowOff>
    </xdr:from>
    <xdr:to>
      <xdr:col>1</xdr:col>
      <xdr:colOff>4427473</xdr:colOff>
      <xdr:row>3</xdr:row>
      <xdr:rowOff>2166937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C24B274-0E5A-4423-9BDE-9BD751F6A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71751" y="4953000"/>
          <a:ext cx="4427472" cy="2166937"/>
        </a:xfrm>
        <a:prstGeom prst="rect">
          <a:avLst/>
        </a:prstGeom>
      </xdr:spPr>
    </xdr:pic>
    <xdr:clientData/>
  </xdr:twoCellAnchor>
  <xdr:twoCellAnchor editAs="oneCell">
    <xdr:from>
      <xdr:col>2</xdr:col>
      <xdr:colOff>-1</xdr:colOff>
      <xdr:row>3</xdr:row>
      <xdr:rowOff>0</xdr:rowOff>
    </xdr:from>
    <xdr:to>
      <xdr:col>3</xdr:col>
      <xdr:colOff>31273</xdr:colOff>
      <xdr:row>3</xdr:row>
      <xdr:rowOff>2190750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B7B5A99-AE34-4E8B-A665-D1D168D86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24687" y="4953000"/>
          <a:ext cx="4484211" cy="219075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</xdr:row>
      <xdr:rowOff>0</xdr:rowOff>
    </xdr:from>
    <xdr:to>
      <xdr:col>3</xdr:col>
      <xdr:colOff>3810000</xdr:colOff>
      <xdr:row>3</xdr:row>
      <xdr:rowOff>2186941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66601C6-93C9-4CAD-89EE-C9575D8D7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477626" y="4953000"/>
          <a:ext cx="3809999" cy="2186941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3</xdr:row>
      <xdr:rowOff>0</xdr:rowOff>
    </xdr:from>
    <xdr:to>
      <xdr:col>4</xdr:col>
      <xdr:colOff>3886201</xdr:colOff>
      <xdr:row>3</xdr:row>
      <xdr:rowOff>2231385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24CFD3E-2D5A-4F4D-A407-DE36096BC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963901" y="4953000"/>
          <a:ext cx="3886200" cy="22313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4428591</xdr:colOff>
      <xdr:row>1</xdr:row>
      <xdr:rowOff>2166937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3A281F4-EABC-49F6-8FC9-2BAD6AED6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71750" y="238125"/>
          <a:ext cx="4428591" cy="216693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3</xdr:col>
      <xdr:colOff>17318</xdr:colOff>
      <xdr:row>1</xdr:row>
      <xdr:rowOff>2184391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E58FE68-248A-4D18-A4FE-553A7053E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31182" y="242455"/>
          <a:ext cx="4468091" cy="21843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3881437</xdr:colOff>
      <xdr:row>1</xdr:row>
      <xdr:rowOff>2230854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4D4538F-3CC3-47A3-A5E2-3C83ACEE9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477625" y="238125"/>
          <a:ext cx="3881437" cy="223085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3905249</xdr:colOff>
      <xdr:row>1</xdr:row>
      <xdr:rowOff>2237034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53DAD8-72A4-4866-A7A9-1C69EDEE2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930563" y="238125"/>
          <a:ext cx="3905249" cy="22370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26863</xdr:colOff>
      <xdr:row>4</xdr:row>
      <xdr:rowOff>2190749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53DCB67-C922-4B14-922D-FB3720877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571750" y="7310438"/>
          <a:ext cx="4479801" cy="219074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3</xdr:col>
      <xdr:colOff>17318</xdr:colOff>
      <xdr:row>4</xdr:row>
      <xdr:rowOff>2176855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D285D0E-294D-461F-86AF-40A35D9AF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31182" y="7308274"/>
          <a:ext cx="4468091" cy="217685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1</xdr:rowOff>
    </xdr:from>
    <xdr:to>
      <xdr:col>3</xdr:col>
      <xdr:colOff>3841315</xdr:colOff>
      <xdr:row>4</xdr:row>
      <xdr:rowOff>2199409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8425F9E-957A-43D5-8329-FFF2595C8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481955" y="7308274"/>
          <a:ext cx="3841315" cy="219940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3868220</xdr:colOff>
      <xdr:row>4</xdr:row>
      <xdr:rowOff>2209800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E5B64A1-39F6-495B-81FC-D0BA32CC9E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963900" y="7315200"/>
          <a:ext cx="3868220" cy="2209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1</xdr:rowOff>
    </xdr:from>
    <xdr:to>
      <xdr:col>1</xdr:col>
      <xdr:colOff>4429125</xdr:colOff>
      <xdr:row>5</xdr:row>
      <xdr:rowOff>2164941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F4460F2-0948-4BD3-AB27-E3EC8ADB7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571750" y="9667876"/>
          <a:ext cx="4429125" cy="21649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1</xdr:rowOff>
    </xdr:from>
    <xdr:to>
      <xdr:col>3</xdr:col>
      <xdr:colOff>0</xdr:colOff>
      <xdr:row>5</xdr:row>
      <xdr:rowOff>2174252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F19028D-3713-4FDE-BCFA-1888FCBC2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31182" y="9663546"/>
          <a:ext cx="4450773" cy="217425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3786187</xdr:colOff>
      <xdr:row>5</xdr:row>
      <xdr:rowOff>2163220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A0E9607-0A81-49E7-980D-1CE291E1F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477625" y="9667875"/>
          <a:ext cx="3786187" cy="216322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4</xdr:col>
      <xdr:colOff>3788093</xdr:colOff>
      <xdr:row>5</xdr:row>
      <xdr:rowOff>2166937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497BED1-B804-4312-B6B0-385E9B6DA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930563" y="9667875"/>
          <a:ext cx="3788093" cy="21669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4439465</xdr:colOff>
      <xdr:row>6</xdr:row>
      <xdr:rowOff>2166937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DF8ECDA-A2D7-48A4-9715-A7B7DA184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571750" y="12025313"/>
          <a:ext cx="4439465" cy="216693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0</xdr:rowOff>
    </xdr:from>
    <xdr:to>
      <xdr:col>2</xdr:col>
      <xdr:colOff>4429124</xdr:colOff>
      <xdr:row>6</xdr:row>
      <xdr:rowOff>2157382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6A7016-0D00-4CF8-863A-7340F3D24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024689" y="12025313"/>
          <a:ext cx="4429123" cy="215738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1</xdr:rowOff>
    </xdr:from>
    <xdr:to>
      <xdr:col>3</xdr:col>
      <xdr:colOff>3786187</xdr:colOff>
      <xdr:row>6</xdr:row>
      <xdr:rowOff>2167171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FFB0EBD-109C-4D49-8D19-33FFCD2AD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477625" y="12025314"/>
          <a:ext cx="3786187" cy="216717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6</xdr:row>
      <xdr:rowOff>0</xdr:rowOff>
    </xdr:from>
    <xdr:to>
      <xdr:col>4</xdr:col>
      <xdr:colOff>3695701</xdr:colOff>
      <xdr:row>6</xdr:row>
      <xdr:rowOff>2121041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7037943-E2C3-4D89-B0E7-E32CBD91C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963901" y="12039600"/>
          <a:ext cx="3695700" cy="212104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1</xdr:rowOff>
    </xdr:from>
    <xdr:to>
      <xdr:col>2</xdr:col>
      <xdr:colOff>0</xdr:colOff>
      <xdr:row>7</xdr:row>
      <xdr:rowOff>2035401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2822912-C3AE-44B2-8CF4-DD69007C5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80409" y="14374092"/>
          <a:ext cx="4450773" cy="2035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1</xdr:rowOff>
    </xdr:from>
    <xdr:to>
      <xdr:col>2</xdr:col>
      <xdr:colOff>4449157</xdr:colOff>
      <xdr:row>7</xdr:row>
      <xdr:rowOff>2024063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D22B6E1-E316-4535-8988-F944794A7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24688" y="14382751"/>
          <a:ext cx="4449157" cy="202406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3530706</xdr:colOff>
      <xdr:row>7</xdr:row>
      <xdr:rowOff>2047875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D4DED38-4CE0-4D5E-BC10-E43F74544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477625" y="14382750"/>
          <a:ext cx="3530706" cy="20478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4</xdr:col>
      <xdr:colOff>3480871</xdr:colOff>
      <xdr:row>7</xdr:row>
      <xdr:rowOff>2024062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38FC05F7-94B3-4E54-A00A-16EB0F26DE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930563" y="14382750"/>
          <a:ext cx="3480871" cy="20240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23812</xdr:colOff>
      <xdr:row>8</xdr:row>
      <xdr:rowOff>2048513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82FDE6FD-E9D0-4618-9C71-CB9B5786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571750" y="16740188"/>
          <a:ext cx="4476750" cy="204851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3956</xdr:colOff>
      <xdr:row>8</xdr:row>
      <xdr:rowOff>2043545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C220FCA0-EF0A-408B-8C56-DCF1F286E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031182" y="16729364"/>
          <a:ext cx="4454729" cy="204354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1</xdr:rowOff>
    </xdr:from>
    <xdr:to>
      <xdr:col>3</xdr:col>
      <xdr:colOff>3534368</xdr:colOff>
      <xdr:row>8</xdr:row>
      <xdr:rowOff>2047875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09F770F-098B-4B80-A391-24E2FF64F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477625" y="16740189"/>
          <a:ext cx="3534368" cy="204787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3477648</xdr:colOff>
      <xdr:row>8</xdr:row>
      <xdr:rowOff>2024062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F271EB9-11F7-48EC-9E3A-C46A37E72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5930563" y="16740188"/>
          <a:ext cx="3477648" cy="202406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</xdr:row>
      <xdr:rowOff>0</xdr:rowOff>
    </xdr:from>
    <xdr:to>
      <xdr:col>2</xdr:col>
      <xdr:colOff>23812</xdr:colOff>
      <xdr:row>9</xdr:row>
      <xdr:rowOff>2050597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8C2F49E-BA80-4A45-9317-B4EF5580B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571751" y="19097625"/>
          <a:ext cx="4476749" cy="205059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9</xdr:row>
      <xdr:rowOff>0</xdr:rowOff>
    </xdr:from>
    <xdr:to>
      <xdr:col>3</xdr:col>
      <xdr:colOff>23812</xdr:colOff>
      <xdr:row>9</xdr:row>
      <xdr:rowOff>2058772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57D3C8B-6E12-43C8-8DB9-5B26C8A13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024689" y="19097625"/>
          <a:ext cx="4476748" cy="205877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3584863</xdr:colOff>
      <xdr:row>9</xdr:row>
      <xdr:rowOff>2084532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7E1E6F56-2D29-418C-B2F7-422C152BC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1481955" y="19084636"/>
          <a:ext cx="3584863" cy="208453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</xdr:row>
      <xdr:rowOff>1</xdr:rowOff>
    </xdr:from>
    <xdr:to>
      <xdr:col>4</xdr:col>
      <xdr:colOff>3557875</xdr:colOff>
      <xdr:row>9</xdr:row>
      <xdr:rowOff>2060865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514611A-02F0-41BA-A13A-53AE275D7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932727" y="19084637"/>
          <a:ext cx="3557875" cy="2060864"/>
        </a:xfrm>
        <a:prstGeom prst="rect">
          <a:avLst/>
        </a:prstGeom>
      </xdr:spPr>
    </xdr:pic>
    <xdr:clientData/>
  </xdr:twoCellAnchor>
  <xdr:twoCellAnchor editAs="oneCell">
    <xdr:from>
      <xdr:col>1</xdr:col>
      <xdr:colOff>2</xdr:colOff>
      <xdr:row>10</xdr:row>
      <xdr:rowOff>0</xdr:rowOff>
    </xdr:from>
    <xdr:to>
      <xdr:col>1</xdr:col>
      <xdr:colOff>4443976</xdr:colOff>
      <xdr:row>10</xdr:row>
      <xdr:rowOff>2164773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747D17C-BF45-4112-B6A7-FFC99E5427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580411" y="21439909"/>
          <a:ext cx="4443974" cy="2164773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1</xdr:rowOff>
    </xdr:from>
    <xdr:to>
      <xdr:col>2</xdr:col>
      <xdr:colOff>4433454</xdr:colOff>
      <xdr:row>10</xdr:row>
      <xdr:rowOff>2172140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5DE95B7-77D3-427B-8F6E-D12566261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031183" y="21439910"/>
          <a:ext cx="4433453" cy="217213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3771900</xdr:colOff>
      <xdr:row>10</xdr:row>
      <xdr:rowOff>2164761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29929074-9955-4B0D-A53B-16DD6B4FC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506200" y="21488400"/>
          <a:ext cx="3771900" cy="216476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1</xdr:rowOff>
    </xdr:from>
    <xdr:to>
      <xdr:col>4</xdr:col>
      <xdr:colOff>3777623</xdr:colOff>
      <xdr:row>10</xdr:row>
      <xdr:rowOff>2171701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31B521ED-98AF-40FA-AD83-994CB4306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963900" y="21488401"/>
          <a:ext cx="3777623" cy="217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</xdr:row>
      <xdr:rowOff>1</xdr:rowOff>
    </xdr:from>
    <xdr:to>
      <xdr:col>2</xdr:col>
      <xdr:colOff>1</xdr:colOff>
      <xdr:row>11</xdr:row>
      <xdr:rowOff>2170158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4D898F92-2A94-4FCC-9339-4598831AE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585358" y="23921358"/>
          <a:ext cx="4449536" cy="2170157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11</xdr:row>
      <xdr:rowOff>1</xdr:rowOff>
    </xdr:from>
    <xdr:to>
      <xdr:col>3</xdr:col>
      <xdr:colOff>3598</xdr:colOff>
      <xdr:row>11</xdr:row>
      <xdr:rowOff>2166937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92C03A7-48D1-473F-B107-90D287F1C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24689" y="23812501"/>
          <a:ext cx="4456534" cy="21669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3</xdr:col>
      <xdr:colOff>3786187</xdr:colOff>
      <xdr:row>11</xdr:row>
      <xdr:rowOff>2167509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CF2638E-69C5-46F5-963C-AABBB5F3D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477625" y="23812500"/>
          <a:ext cx="3786187" cy="216750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</xdr:row>
      <xdr:rowOff>1</xdr:rowOff>
    </xdr:from>
    <xdr:to>
      <xdr:col>4</xdr:col>
      <xdr:colOff>3762374</xdr:colOff>
      <xdr:row>11</xdr:row>
      <xdr:rowOff>2154523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3E0D82AC-D094-4206-BCA7-7716E63F6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5930563" y="23812501"/>
          <a:ext cx="3762374" cy="21545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17318</xdr:colOff>
      <xdr:row>12</xdr:row>
      <xdr:rowOff>2182722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B340DCF-B839-4E3D-B83A-2ADA41A70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580409" y="26150455"/>
          <a:ext cx="4468091" cy="218272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1</xdr:rowOff>
    </xdr:from>
    <xdr:to>
      <xdr:col>3</xdr:col>
      <xdr:colOff>17318</xdr:colOff>
      <xdr:row>12</xdr:row>
      <xdr:rowOff>2193729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58CDBE6-CF9F-4594-838E-63BDFCB3C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031182" y="26150456"/>
          <a:ext cx="4468091" cy="21937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12</xdr:row>
      <xdr:rowOff>1</xdr:rowOff>
    </xdr:from>
    <xdr:to>
      <xdr:col>3</xdr:col>
      <xdr:colOff>3833813</xdr:colOff>
      <xdr:row>12</xdr:row>
      <xdr:rowOff>2189095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22D7906-2C7F-49D7-A7BD-F852D1F98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477626" y="26169939"/>
          <a:ext cx="3833812" cy="2189094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12</xdr:row>
      <xdr:rowOff>0</xdr:rowOff>
    </xdr:from>
    <xdr:to>
      <xdr:col>4</xdr:col>
      <xdr:colOff>3810001</xdr:colOff>
      <xdr:row>12</xdr:row>
      <xdr:rowOff>2183966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14E996CF-DC6D-4DC3-9B56-5EA702392B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5963901" y="26212800"/>
          <a:ext cx="3810000" cy="218396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1</xdr:rowOff>
    </xdr:from>
    <xdr:to>
      <xdr:col>2</xdr:col>
      <xdr:colOff>16079</xdr:colOff>
      <xdr:row>13</xdr:row>
      <xdr:rowOff>2182091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AA9DE5A1-BC99-4344-B79E-EB6BDFFF1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580409" y="28505728"/>
          <a:ext cx="4466852" cy="218209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13</xdr:row>
      <xdr:rowOff>1</xdr:rowOff>
    </xdr:from>
    <xdr:to>
      <xdr:col>3</xdr:col>
      <xdr:colOff>0</xdr:colOff>
      <xdr:row>13</xdr:row>
      <xdr:rowOff>2172478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20A0F5E5-A76D-4779-9125-0EF2F6D97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034894" y="28656644"/>
          <a:ext cx="4449535" cy="217247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3833812</xdr:colOff>
      <xdr:row>13</xdr:row>
      <xdr:rowOff>2185799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11A7ECEF-1A9D-4E7D-981C-9CFEED78F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477625" y="28527375"/>
          <a:ext cx="3833812" cy="218579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</xdr:row>
      <xdr:rowOff>-1</xdr:rowOff>
    </xdr:from>
    <xdr:to>
      <xdr:col>4</xdr:col>
      <xdr:colOff>3762373</xdr:colOff>
      <xdr:row>13</xdr:row>
      <xdr:rowOff>2158964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938D77B-9C8E-4942-93EF-22B2F874F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930563" y="28527374"/>
          <a:ext cx="3762373" cy="21589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4433455</xdr:colOff>
      <xdr:row>14</xdr:row>
      <xdr:rowOff>2177409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5BD62A73-584E-4462-B08F-3A8CA0519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580409" y="30861000"/>
          <a:ext cx="4433455" cy="217740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1</xdr:rowOff>
    </xdr:from>
    <xdr:to>
      <xdr:col>2</xdr:col>
      <xdr:colOff>4441675</xdr:colOff>
      <xdr:row>14</xdr:row>
      <xdr:rowOff>2171701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4BEF1C3E-3F20-4AB6-B706-F00A012A5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048501" y="30937201"/>
          <a:ext cx="4441674" cy="21717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</xdr:row>
      <xdr:rowOff>1</xdr:rowOff>
    </xdr:from>
    <xdr:to>
      <xdr:col>3</xdr:col>
      <xdr:colOff>3810000</xdr:colOff>
      <xdr:row>14</xdr:row>
      <xdr:rowOff>2182631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BFD3B1A-0AC0-44E9-A77F-B192FB6B2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1506200" y="30937201"/>
          <a:ext cx="3810000" cy="218263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14</xdr:row>
      <xdr:rowOff>1</xdr:rowOff>
    </xdr:from>
    <xdr:to>
      <xdr:col>4</xdr:col>
      <xdr:colOff>3848101</xdr:colOff>
      <xdr:row>14</xdr:row>
      <xdr:rowOff>2214219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82CB802-215E-410F-8F85-130285DF0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5963901" y="30937201"/>
          <a:ext cx="3848100" cy="22142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17318</xdr:colOff>
      <xdr:row>15</xdr:row>
      <xdr:rowOff>2184012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A17BC0BF-4D2B-4839-90DE-5D52092891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580409" y="33216273"/>
          <a:ext cx="4468091" cy="21840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1</xdr:rowOff>
    </xdr:from>
    <xdr:to>
      <xdr:col>3</xdr:col>
      <xdr:colOff>23812</xdr:colOff>
      <xdr:row>15</xdr:row>
      <xdr:rowOff>2182915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1E38EBB0-ACF9-426B-BCA3-008573793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024688" y="33242251"/>
          <a:ext cx="4476749" cy="21829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</xdr:row>
      <xdr:rowOff>0</xdr:rowOff>
    </xdr:from>
    <xdr:to>
      <xdr:col>3</xdr:col>
      <xdr:colOff>3827317</xdr:colOff>
      <xdr:row>15</xdr:row>
      <xdr:rowOff>2183050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E3D80C85-BE79-4EC6-AB41-75AB8A0E0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1481955" y="33216273"/>
          <a:ext cx="3827317" cy="21830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</xdr:row>
      <xdr:rowOff>-1</xdr:rowOff>
    </xdr:from>
    <xdr:to>
      <xdr:col>4</xdr:col>
      <xdr:colOff>3812459</xdr:colOff>
      <xdr:row>15</xdr:row>
      <xdr:rowOff>2182090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51877CD-519B-4BF0-9B3D-E9AB68794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5932727" y="33216272"/>
          <a:ext cx="3812459" cy="21820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1</xdr:rowOff>
    </xdr:from>
    <xdr:to>
      <xdr:col>2</xdr:col>
      <xdr:colOff>-1</xdr:colOff>
      <xdr:row>16</xdr:row>
      <xdr:rowOff>2173679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9DCBECD6-710E-4BA0-AC55-F63BFB5A5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571750" y="35599689"/>
          <a:ext cx="4452937" cy="2173678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1</xdr:rowOff>
    </xdr:from>
    <xdr:to>
      <xdr:col>3</xdr:col>
      <xdr:colOff>6803</xdr:colOff>
      <xdr:row>16</xdr:row>
      <xdr:rowOff>2171701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2AEFA0A5-2245-40E1-A823-66D00D0465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048501" y="35661601"/>
          <a:ext cx="4464502" cy="217170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16</xdr:row>
      <xdr:rowOff>0</xdr:rowOff>
    </xdr:from>
    <xdr:to>
      <xdr:col>3</xdr:col>
      <xdr:colOff>3810000</xdr:colOff>
      <xdr:row>16</xdr:row>
      <xdr:rowOff>2182810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253AA41D-3597-419B-8863-746B933E2D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477626" y="35599688"/>
          <a:ext cx="3809999" cy="218281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0</xdr:rowOff>
    </xdr:from>
    <xdr:to>
      <xdr:col>4</xdr:col>
      <xdr:colOff>3695700</xdr:colOff>
      <xdr:row>16</xdr:row>
      <xdr:rowOff>2114580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7478A180-844E-4E94-8CA6-7B1B77E7A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963900" y="35661600"/>
          <a:ext cx="3695700" cy="21145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0</xdr:row>
      <xdr:rowOff>0</xdr:rowOff>
    </xdr:from>
    <xdr:to>
      <xdr:col>2</xdr:col>
      <xdr:colOff>1871383</xdr:colOff>
      <xdr:row>0</xdr:row>
      <xdr:rowOff>2457083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21D45B7-45DD-4F4D-B646-C3CC326FF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92941" y="0"/>
          <a:ext cx="1871383" cy="2457083"/>
        </a:xfrm>
        <a:prstGeom prst="rect">
          <a:avLst/>
        </a:prstGeom>
      </xdr:spPr>
    </xdr:pic>
    <xdr:clientData/>
  </xdr:twoCellAnchor>
  <xdr:twoCellAnchor editAs="oneCell">
    <xdr:from>
      <xdr:col>3</xdr:col>
      <xdr:colOff>293915</xdr:colOff>
      <xdr:row>0</xdr:row>
      <xdr:rowOff>0</xdr:rowOff>
    </xdr:from>
    <xdr:to>
      <xdr:col>3</xdr:col>
      <xdr:colOff>2286001</xdr:colOff>
      <xdr:row>0</xdr:row>
      <xdr:rowOff>2388256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672A704-665D-40B9-9A78-680F27F64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46915" y="0"/>
          <a:ext cx="1992086" cy="2388256"/>
        </a:xfrm>
        <a:prstGeom prst="rect">
          <a:avLst/>
        </a:prstGeom>
      </xdr:spPr>
    </xdr:pic>
    <xdr:clientData/>
  </xdr:twoCellAnchor>
  <xdr:twoCellAnchor editAs="oneCell">
    <xdr:from>
      <xdr:col>4</xdr:col>
      <xdr:colOff>41564</xdr:colOff>
      <xdr:row>2</xdr:row>
      <xdr:rowOff>96982</xdr:rowOff>
    </xdr:from>
    <xdr:to>
      <xdr:col>4</xdr:col>
      <xdr:colOff>4599709</xdr:colOff>
      <xdr:row>6</xdr:row>
      <xdr:rowOff>1178973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A48BAD0-4F64-41B2-BC32-0E720AF38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80764" y="2867891"/>
          <a:ext cx="4558145" cy="1857846"/>
        </a:xfrm>
        <a:prstGeom prst="rect">
          <a:avLst/>
        </a:prstGeom>
      </xdr:spPr>
    </xdr:pic>
    <xdr:clientData/>
  </xdr:twoCellAnchor>
  <xdr:twoCellAnchor editAs="oneCell">
    <xdr:from>
      <xdr:col>5</xdr:col>
      <xdr:colOff>69273</xdr:colOff>
      <xdr:row>2</xdr:row>
      <xdr:rowOff>96982</xdr:rowOff>
    </xdr:from>
    <xdr:to>
      <xdr:col>5</xdr:col>
      <xdr:colOff>3613002</xdr:colOff>
      <xdr:row>6</xdr:row>
      <xdr:rowOff>1120588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93C3C8F0-4CE8-420D-BC8C-9869E15CF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561155" y="2858111"/>
          <a:ext cx="3543729" cy="1812501"/>
        </a:xfrm>
        <a:prstGeom prst="rect">
          <a:avLst/>
        </a:prstGeom>
      </xdr:spPr>
    </xdr:pic>
    <xdr:clientData/>
  </xdr:twoCellAnchor>
  <xdr:twoCellAnchor editAs="oneCell">
    <xdr:from>
      <xdr:col>6</xdr:col>
      <xdr:colOff>35859</xdr:colOff>
      <xdr:row>2</xdr:row>
      <xdr:rowOff>152400</xdr:rowOff>
    </xdr:from>
    <xdr:to>
      <xdr:col>6</xdr:col>
      <xdr:colOff>3128682</xdr:colOff>
      <xdr:row>6</xdr:row>
      <xdr:rowOff>1002685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AADFC77-134C-4753-BDC1-671300945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03271" y="2913529"/>
          <a:ext cx="3092823" cy="1639180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2</xdr:row>
      <xdr:rowOff>83127</xdr:rowOff>
    </xdr:from>
    <xdr:to>
      <xdr:col>7</xdr:col>
      <xdr:colOff>3131127</xdr:colOff>
      <xdr:row>6</xdr:row>
      <xdr:rowOff>924783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482C3CF8-3506-4481-AF70-8546CFF69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393891" y="2854036"/>
          <a:ext cx="3061854" cy="1617511"/>
        </a:xfrm>
        <a:prstGeom prst="rect">
          <a:avLst/>
        </a:prstGeom>
      </xdr:spPr>
    </xdr:pic>
    <xdr:clientData/>
  </xdr:twoCellAnchor>
  <xdr:twoCellAnchor editAs="oneCell">
    <xdr:from>
      <xdr:col>8</xdr:col>
      <xdr:colOff>41565</xdr:colOff>
      <xdr:row>2</xdr:row>
      <xdr:rowOff>110836</xdr:rowOff>
    </xdr:from>
    <xdr:to>
      <xdr:col>8</xdr:col>
      <xdr:colOff>3086212</xdr:colOff>
      <xdr:row>6</xdr:row>
      <xdr:rowOff>954981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0E29B3E-898B-42A1-A949-D190A5541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525020" y="2881745"/>
          <a:ext cx="3044647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2155767</xdr:colOff>
      <xdr:row>8</xdr:row>
      <xdr:rowOff>102524</xdr:rowOff>
    </xdr:from>
    <xdr:to>
      <xdr:col>4</xdr:col>
      <xdr:colOff>4159827</xdr:colOff>
      <xdr:row>12</xdr:row>
      <xdr:rowOff>1252863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303FB7A1-FF86-4E2E-B7A2-750460858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94967" y="5491942"/>
          <a:ext cx="2004060" cy="1926194"/>
        </a:xfrm>
        <a:prstGeom prst="rect">
          <a:avLst/>
        </a:prstGeom>
      </xdr:spPr>
    </xdr:pic>
    <xdr:clientData/>
  </xdr:twoCellAnchor>
  <xdr:twoCellAnchor editAs="oneCell">
    <xdr:from>
      <xdr:col>5</xdr:col>
      <xdr:colOff>241070</xdr:colOff>
      <xdr:row>8</xdr:row>
      <xdr:rowOff>85899</xdr:rowOff>
    </xdr:from>
    <xdr:to>
      <xdr:col>5</xdr:col>
      <xdr:colOff>2369128</xdr:colOff>
      <xdr:row>12</xdr:row>
      <xdr:rowOff>1308934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F4C2B08-2698-4071-BE5A-D76C87985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35397" y="5475317"/>
          <a:ext cx="2128058" cy="1998890"/>
        </a:xfrm>
        <a:prstGeom prst="rect">
          <a:avLst/>
        </a:prstGeom>
      </xdr:spPr>
    </xdr:pic>
    <xdr:clientData/>
  </xdr:twoCellAnchor>
  <xdr:twoCellAnchor editAs="oneCell">
    <xdr:from>
      <xdr:col>5</xdr:col>
      <xdr:colOff>2454333</xdr:colOff>
      <xdr:row>8</xdr:row>
      <xdr:rowOff>104430</xdr:rowOff>
    </xdr:from>
    <xdr:to>
      <xdr:col>6</xdr:col>
      <xdr:colOff>792158</xdr:colOff>
      <xdr:row>12</xdr:row>
      <xdr:rowOff>1248122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5F099D08-CB3F-42D9-8047-60E165B8E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941733" y="5505105"/>
          <a:ext cx="2014475" cy="1943792"/>
        </a:xfrm>
        <a:prstGeom prst="rect">
          <a:avLst/>
        </a:prstGeom>
      </xdr:spPr>
    </xdr:pic>
    <xdr:clientData/>
  </xdr:twoCellAnchor>
  <xdr:twoCellAnchor editAs="oneCell">
    <xdr:from>
      <xdr:col>6</xdr:col>
      <xdr:colOff>983153</xdr:colOff>
      <xdr:row>8</xdr:row>
      <xdr:rowOff>143568</xdr:rowOff>
    </xdr:from>
    <xdr:to>
      <xdr:col>6</xdr:col>
      <xdr:colOff>2932834</xdr:colOff>
      <xdr:row>12</xdr:row>
      <xdr:rowOff>1198893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EA9FE0AB-8AA6-4C56-A522-D7724AAA5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147203" y="5544243"/>
          <a:ext cx="1949681" cy="1855425"/>
        </a:xfrm>
        <a:prstGeom prst="rect">
          <a:avLst/>
        </a:prstGeom>
      </xdr:spPr>
    </xdr:pic>
    <xdr:clientData/>
  </xdr:twoCellAnchor>
  <xdr:twoCellAnchor editAs="oneCell">
    <xdr:from>
      <xdr:col>7</xdr:col>
      <xdr:colOff>92132</xdr:colOff>
      <xdr:row>8</xdr:row>
      <xdr:rowOff>66329</xdr:rowOff>
    </xdr:from>
    <xdr:to>
      <xdr:col>7</xdr:col>
      <xdr:colOff>2201833</xdr:colOff>
      <xdr:row>12</xdr:row>
      <xdr:rowOff>1265186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A9D972F-09B0-46D0-90DF-2D07FE590B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408957" y="5467004"/>
          <a:ext cx="2109701" cy="1998957"/>
        </a:xfrm>
        <a:prstGeom prst="rect">
          <a:avLst/>
        </a:prstGeom>
      </xdr:spPr>
    </xdr:pic>
    <xdr:clientData/>
  </xdr:twoCellAnchor>
  <xdr:twoCellAnchor editAs="oneCell">
    <xdr:from>
      <xdr:col>7</xdr:col>
      <xdr:colOff>2524127</xdr:colOff>
      <xdr:row>8</xdr:row>
      <xdr:rowOff>117072</xdr:rowOff>
    </xdr:from>
    <xdr:to>
      <xdr:col>8</xdr:col>
      <xdr:colOff>1440915</xdr:colOff>
      <xdr:row>12</xdr:row>
      <xdr:rowOff>1227340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4DDB394-250E-4536-B77C-F57201F80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40952" y="5517747"/>
          <a:ext cx="2069563" cy="1910368"/>
        </a:xfrm>
        <a:prstGeom prst="rect">
          <a:avLst/>
        </a:prstGeom>
      </xdr:spPr>
    </xdr:pic>
    <xdr:clientData/>
  </xdr:twoCellAnchor>
  <xdr:twoCellAnchor editAs="oneCell">
    <xdr:from>
      <xdr:col>9</xdr:col>
      <xdr:colOff>125506</xdr:colOff>
      <xdr:row>2</xdr:row>
      <xdr:rowOff>152400</xdr:rowOff>
    </xdr:from>
    <xdr:to>
      <xdr:col>9</xdr:col>
      <xdr:colOff>2024743</xdr:colOff>
      <xdr:row>6</xdr:row>
      <xdr:rowOff>1123964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5BE67CC3-CEBD-4D86-9413-589F08FA2C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6762849" y="2906486"/>
          <a:ext cx="1899237" cy="1755335"/>
        </a:xfrm>
        <a:prstGeom prst="rect">
          <a:avLst/>
        </a:prstGeom>
      </xdr:spPr>
    </xdr:pic>
    <xdr:clientData/>
  </xdr:twoCellAnchor>
  <xdr:twoCellAnchor editAs="oneCell">
    <xdr:from>
      <xdr:col>10</xdr:col>
      <xdr:colOff>52754</xdr:colOff>
      <xdr:row>2</xdr:row>
      <xdr:rowOff>146538</xdr:rowOff>
    </xdr:from>
    <xdr:to>
      <xdr:col>10</xdr:col>
      <xdr:colOff>1817840</xdr:colOff>
      <xdr:row>6</xdr:row>
      <xdr:rowOff>1154058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3779967E-28DF-477C-8822-0902DAB4A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8734434" y="2904978"/>
          <a:ext cx="1765086" cy="18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100013</xdr:colOff>
      <xdr:row>2</xdr:row>
      <xdr:rowOff>52387</xdr:rowOff>
    </xdr:from>
    <xdr:to>
      <xdr:col>11</xdr:col>
      <xdr:colOff>1836687</xdr:colOff>
      <xdr:row>6</xdr:row>
      <xdr:rowOff>1052287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47E53BB2-5EF4-4B82-B92A-DEB749CD2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0827663" y="2809875"/>
          <a:ext cx="1736674" cy="180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80963</xdr:colOff>
      <xdr:row>2</xdr:row>
      <xdr:rowOff>76200</xdr:rowOff>
    </xdr:from>
    <xdr:to>
      <xdr:col>12</xdr:col>
      <xdr:colOff>1825253</xdr:colOff>
      <xdr:row>6</xdr:row>
      <xdr:rowOff>1076100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B26B1960-701B-4CC7-84E9-E54AF75B3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2866013" y="2833688"/>
          <a:ext cx="1744290" cy="1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80962</xdr:colOff>
      <xdr:row>2</xdr:row>
      <xdr:rowOff>76200</xdr:rowOff>
    </xdr:from>
    <xdr:to>
      <xdr:col>13</xdr:col>
      <xdr:colOff>1789919</xdr:colOff>
      <xdr:row>6</xdr:row>
      <xdr:rowOff>1076100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EF4341D3-5EE2-4727-ADB9-6359794839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923412" y="2833688"/>
          <a:ext cx="1708957" cy="180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57150</xdr:colOff>
      <xdr:row>2</xdr:row>
      <xdr:rowOff>71437</xdr:rowOff>
    </xdr:from>
    <xdr:to>
      <xdr:col>14</xdr:col>
      <xdr:colOff>1772984</xdr:colOff>
      <xdr:row>6</xdr:row>
      <xdr:rowOff>1071337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6BC9C2BD-A212-4759-9ED4-BD7011402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6957000" y="2828925"/>
          <a:ext cx="1715834" cy="18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2</xdr:row>
      <xdr:rowOff>57150</xdr:rowOff>
    </xdr:from>
    <xdr:to>
      <xdr:col>15</xdr:col>
      <xdr:colOff>1797542</xdr:colOff>
      <xdr:row>6</xdr:row>
      <xdr:rowOff>1057050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FF72A6FD-D94C-44A0-9D9B-6420E592C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995350" y="2814638"/>
          <a:ext cx="1759442" cy="180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57151</xdr:colOff>
      <xdr:row>2</xdr:row>
      <xdr:rowOff>114300</xdr:rowOff>
    </xdr:from>
    <xdr:to>
      <xdr:col>16</xdr:col>
      <xdr:colOff>1771164</xdr:colOff>
      <xdr:row>6</xdr:row>
      <xdr:rowOff>1114200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43F09EFB-DDD4-47CC-A713-CFA23D511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1071801" y="2871788"/>
          <a:ext cx="1714013" cy="1800000"/>
        </a:xfrm>
        <a:prstGeom prst="rect">
          <a:avLst/>
        </a:prstGeom>
      </xdr:spPr>
    </xdr:pic>
    <xdr:clientData/>
  </xdr:twoCellAnchor>
  <xdr:twoCellAnchor editAs="oneCell">
    <xdr:from>
      <xdr:col>17</xdr:col>
      <xdr:colOff>66676</xdr:colOff>
      <xdr:row>2</xdr:row>
      <xdr:rowOff>100013</xdr:rowOff>
    </xdr:from>
    <xdr:to>
      <xdr:col>17</xdr:col>
      <xdr:colOff>1736487</xdr:colOff>
      <xdr:row>6</xdr:row>
      <xdr:rowOff>1099913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3DE5785B-0344-477B-8C1B-DA1D82BAC7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3229214" y="2857501"/>
          <a:ext cx="1669811" cy="180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33337</xdr:colOff>
      <xdr:row>2</xdr:row>
      <xdr:rowOff>57150</xdr:rowOff>
    </xdr:from>
    <xdr:to>
      <xdr:col>18</xdr:col>
      <xdr:colOff>1712827</xdr:colOff>
      <xdr:row>6</xdr:row>
      <xdr:rowOff>1057050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EFA4B132-0ADF-4ECD-8630-529FDF1C8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5343762" y="2814638"/>
          <a:ext cx="1679490" cy="180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61913</xdr:colOff>
      <xdr:row>2</xdr:row>
      <xdr:rowOff>52387</xdr:rowOff>
    </xdr:from>
    <xdr:to>
      <xdr:col>19</xdr:col>
      <xdr:colOff>1680577</xdr:colOff>
      <xdr:row>6</xdr:row>
      <xdr:rowOff>1052287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F2473A77-5284-4648-9A8D-3DBFCB43F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7520226" y="2809875"/>
          <a:ext cx="1618664" cy="18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71437</xdr:colOff>
      <xdr:row>2</xdr:row>
      <xdr:rowOff>57149</xdr:rowOff>
    </xdr:from>
    <xdr:to>
      <xdr:col>20</xdr:col>
      <xdr:colOff>1716704</xdr:colOff>
      <xdr:row>6</xdr:row>
      <xdr:rowOff>1057049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35FED22D-EB0B-4DB4-99E2-5E6A4442C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9677637" y="2814637"/>
          <a:ext cx="1645267" cy="180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42862</xdr:colOff>
      <xdr:row>2</xdr:row>
      <xdr:rowOff>52388</xdr:rowOff>
    </xdr:from>
    <xdr:to>
      <xdr:col>21</xdr:col>
      <xdr:colOff>1695643</xdr:colOff>
      <xdr:row>6</xdr:row>
      <xdr:rowOff>1052288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63A70F45-B806-47CA-AE8D-122D3560B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1796950" y="2809876"/>
          <a:ext cx="1652781" cy="180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152401</xdr:colOff>
      <xdr:row>2</xdr:row>
      <xdr:rowOff>142875</xdr:rowOff>
    </xdr:from>
    <xdr:to>
      <xdr:col>22</xdr:col>
      <xdr:colOff>1794306</xdr:colOff>
      <xdr:row>6</xdr:row>
      <xdr:rowOff>1142775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B48A65FB-7D7B-4F9F-BA15-30D2D5FFE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4054376" y="2900363"/>
          <a:ext cx="1641905" cy="1800000"/>
        </a:xfrm>
        <a:prstGeom prst="rect">
          <a:avLst/>
        </a:prstGeom>
      </xdr:spPr>
    </xdr:pic>
    <xdr:clientData/>
  </xdr:twoCellAnchor>
  <xdr:twoCellAnchor editAs="oneCell">
    <xdr:from>
      <xdr:col>23</xdr:col>
      <xdr:colOff>90487</xdr:colOff>
      <xdr:row>2</xdr:row>
      <xdr:rowOff>71438</xdr:rowOff>
    </xdr:from>
    <xdr:to>
      <xdr:col>23</xdr:col>
      <xdr:colOff>1723856</xdr:colOff>
      <xdr:row>6</xdr:row>
      <xdr:rowOff>1071338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1E3AF26E-06B4-4341-A2C4-5A02B20A0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6140350" y="2828926"/>
          <a:ext cx="1633369" cy="1800000"/>
        </a:xfrm>
        <a:prstGeom prst="rect">
          <a:avLst/>
        </a:prstGeom>
      </xdr:spPr>
    </xdr:pic>
    <xdr:clientData/>
  </xdr:twoCellAnchor>
  <xdr:twoCellAnchor editAs="oneCell">
    <xdr:from>
      <xdr:col>24</xdr:col>
      <xdr:colOff>85726</xdr:colOff>
      <xdr:row>2</xdr:row>
      <xdr:rowOff>100012</xdr:rowOff>
    </xdr:from>
    <xdr:to>
      <xdr:col>24</xdr:col>
      <xdr:colOff>1714203</xdr:colOff>
      <xdr:row>6</xdr:row>
      <xdr:rowOff>1099912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A7DFA72A-5C61-4DFA-AFEF-8B25BFE48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8283476" y="2857500"/>
          <a:ext cx="1628477" cy="1800000"/>
        </a:xfrm>
        <a:prstGeom prst="rect">
          <a:avLst/>
        </a:prstGeom>
      </xdr:spPr>
    </xdr:pic>
    <xdr:clientData/>
  </xdr:twoCellAnchor>
  <xdr:twoCellAnchor editAs="oneCell">
    <xdr:from>
      <xdr:col>25</xdr:col>
      <xdr:colOff>76200</xdr:colOff>
      <xdr:row>2</xdr:row>
      <xdr:rowOff>85725</xdr:rowOff>
    </xdr:from>
    <xdr:to>
      <xdr:col>25</xdr:col>
      <xdr:colOff>1714358</xdr:colOff>
      <xdr:row>6</xdr:row>
      <xdr:rowOff>1085625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B19D5C21-62B8-4D69-85B5-63DC09EE1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421838" y="2843213"/>
          <a:ext cx="1638158" cy="1800000"/>
        </a:xfrm>
        <a:prstGeom prst="rect">
          <a:avLst/>
        </a:prstGeom>
      </xdr:spPr>
    </xdr:pic>
    <xdr:clientData/>
  </xdr:twoCellAnchor>
  <xdr:twoCellAnchor editAs="oneCell">
    <xdr:from>
      <xdr:col>26</xdr:col>
      <xdr:colOff>80963</xdr:colOff>
      <xdr:row>2</xdr:row>
      <xdr:rowOff>90488</xdr:rowOff>
    </xdr:from>
    <xdr:to>
      <xdr:col>26</xdr:col>
      <xdr:colOff>1733261</xdr:colOff>
      <xdr:row>6</xdr:row>
      <xdr:rowOff>1090388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1D7B6F95-5AF9-4FCC-963D-35EE4CEF7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2574488" y="2847976"/>
          <a:ext cx="1652298" cy="1800000"/>
        </a:xfrm>
        <a:prstGeom prst="rect">
          <a:avLst/>
        </a:prstGeom>
      </xdr:spPr>
    </xdr:pic>
    <xdr:clientData/>
  </xdr:twoCellAnchor>
  <xdr:twoCellAnchor editAs="oneCell">
    <xdr:from>
      <xdr:col>27</xdr:col>
      <xdr:colOff>66675</xdr:colOff>
      <xdr:row>2</xdr:row>
      <xdr:rowOff>42863</xdr:rowOff>
    </xdr:from>
    <xdr:to>
      <xdr:col>27</xdr:col>
      <xdr:colOff>1690396</xdr:colOff>
      <xdr:row>6</xdr:row>
      <xdr:rowOff>1042763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2B7A1008-E982-4641-9EEF-5B4C960AD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4708088" y="2800351"/>
          <a:ext cx="1623721" cy="180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90487</xdr:colOff>
      <xdr:row>2</xdr:row>
      <xdr:rowOff>57150</xdr:rowOff>
    </xdr:from>
    <xdr:to>
      <xdr:col>28</xdr:col>
      <xdr:colOff>1755780</xdr:colOff>
      <xdr:row>6</xdr:row>
      <xdr:rowOff>1057050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173A9154-498D-4756-888E-628A1C336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6879787" y="2814638"/>
          <a:ext cx="1665293" cy="18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14</xdr:row>
      <xdr:rowOff>174482</xdr:rowOff>
    </xdr:from>
    <xdr:to>
      <xdr:col>2</xdr:col>
      <xdr:colOff>2990850</xdr:colOff>
      <xdr:row>14</xdr:row>
      <xdr:rowOff>1873035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9530D1C0-F41C-4F1D-98AF-E2F362D06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590800" y="8118332"/>
          <a:ext cx="2933700" cy="1698553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261258</xdr:colOff>
      <xdr:row>14</xdr:row>
      <xdr:rowOff>95251</xdr:rowOff>
    </xdr:from>
    <xdr:to>
      <xdr:col>3</xdr:col>
      <xdr:colOff>3032588</xdr:colOff>
      <xdr:row>14</xdr:row>
      <xdr:rowOff>1733551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B3D5D4BE-99DA-4BF7-B8A0-18D49E4A3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954487" y="8096251"/>
          <a:ext cx="2771330" cy="1638300"/>
        </a:xfrm>
        <a:prstGeom prst="rect">
          <a:avLst/>
        </a:prstGeom>
      </xdr:spPr>
    </xdr:pic>
    <xdr:clientData/>
  </xdr:twoCellAnchor>
  <xdr:twoCellAnchor editAs="oneCell">
    <xdr:from>
      <xdr:col>4</xdr:col>
      <xdr:colOff>249383</xdr:colOff>
      <xdr:row>14</xdr:row>
      <xdr:rowOff>63733</xdr:rowOff>
    </xdr:from>
    <xdr:to>
      <xdr:col>4</xdr:col>
      <xdr:colOff>3713018</xdr:colOff>
      <xdr:row>14</xdr:row>
      <xdr:rowOff>2105651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FD8BFFA1-2709-43C0-A512-853FF880A2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088583" y="8057806"/>
          <a:ext cx="3463635" cy="2041918"/>
        </a:xfrm>
        <a:prstGeom prst="rect">
          <a:avLst/>
        </a:prstGeom>
      </xdr:spPr>
    </xdr:pic>
    <xdr:clientData/>
  </xdr:twoCellAnchor>
  <xdr:twoCellAnchor editAs="oneCell">
    <xdr:from>
      <xdr:col>5</xdr:col>
      <xdr:colOff>90487</xdr:colOff>
      <xdr:row>14</xdr:row>
      <xdr:rowOff>57150</xdr:rowOff>
    </xdr:from>
    <xdr:to>
      <xdr:col>5</xdr:col>
      <xdr:colOff>3580343</xdr:colOff>
      <xdr:row>14</xdr:row>
      <xdr:rowOff>2073150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8D8A233A-5CE5-4553-BC51-E0E02FBF7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588773" y="8058150"/>
          <a:ext cx="3489856" cy="201600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171451</xdr:colOff>
      <xdr:row>17</xdr:row>
      <xdr:rowOff>95251</xdr:rowOff>
    </xdr:from>
    <xdr:to>
      <xdr:col>4</xdr:col>
      <xdr:colOff>4457700</xdr:colOff>
      <xdr:row>21</xdr:row>
      <xdr:rowOff>1062178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D59EC4DB-078C-4421-9296-6C499AABA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029701" y="11258551"/>
          <a:ext cx="4286249" cy="1728927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17</xdr:row>
      <xdr:rowOff>1</xdr:rowOff>
    </xdr:from>
    <xdr:to>
      <xdr:col>5</xdr:col>
      <xdr:colOff>3572451</xdr:colOff>
      <xdr:row>21</xdr:row>
      <xdr:rowOff>1038001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0E1A841-CA90-47BB-BFA8-7CD36CA74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3506451" y="11163301"/>
          <a:ext cx="3572450" cy="180000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57151</xdr:colOff>
      <xdr:row>17</xdr:row>
      <xdr:rowOff>57150</xdr:rowOff>
    </xdr:from>
    <xdr:to>
      <xdr:col>6</xdr:col>
      <xdr:colOff>3140631</xdr:colOff>
      <xdr:row>21</xdr:row>
      <xdr:rowOff>933450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3247176-56C8-446D-ADB2-E43E12977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7240251" y="11220450"/>
          <a:ext cx="3083480" cy="1638300"/>
        </a:xfrm>
        <a:prstGeom prst="rect">
          <a:avLst/>
        </a:prstGeom>
      </xdr:spPr>
    </xdr:pic>
    <xdr:clientData/>
  </xdr:twoCellAnchor>
  <xdr:twoCellAnchor editAs="oneCell">
    <xdr:from>
      <xdr:col>7</xdr:col>
      <xdr:colOff>133350</xdr:colOff>
      <xdr:row>17</xdr:row>
      <xdr:rowOff>76200</xdr:rowOff>
    </xdr:from>
    <xdr:to>
      <xdr:col>7</xdr:col>
      <xdr:colOff>3048000</xdr:colOff>
      <xdr:row>21</xdr:row>
      <xdr:rowOff>903179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012E95-C3E4-4D83-8F21-1CEF5DF9A1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0478750" y="11239500"/>
          <a:ext cx="2914650" cy="1588979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22</xdr:row>
      <xdr:rowOff>152401</xdr:rowOff>
    </xdr:from>
    <xdr:to>
      <xdr:col>4</xdr:col>
      <xdr:colOff>2544437</xdr:colOff>
      <xdr:row>27</xdr:row>
      <xdr:rowOff>1200151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BB54F49-8AEA-43E5-A5A2-EAA8374CD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296400" y="13430251"/>
          <a:ext cx="2106287" cy="2000250"/>
        </a:xfrm>
        <a:prstGeom prst="rect">
          <a:avLst/>
        </a:prstGeom>
      </xdr:spPr>
    </xdr:pic>
    <xdr:clientData/>
  </xdr:twoCellAnchor>
  <xdr:twoCellAnchor editAs="oneCell">
    <xdr:from>
      <xdr:col>4</xdr:col>
      <xdr:colOff>2838450</xdr:colOff>
      <xdr:row>22</xdr:row>
      <xdr:rowOff>95250</xdr:rowOff>
    </xdr:from>
    <xdr:to>
      <xdr:col>5</xdr:col>
      <xdr:colOff>254352</xdr:colOff>
      <xdr:row>27</xdr:row>
      <xdr:rowOff>1122750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5AB944C-D734-4D2F-AC1A-5D514CBFF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1696700" y="13373100"/>
          <a:ext cx="2064102" cy="1980000"/>
        </a:xfrm>
        <a:prstGeom prst="rect">
          <a:avLst/>
        </a:prstGeom>
      </xdr:spPr>
    </xdr:pic>
    <xdr:clientData/>
  </xdr:twoCellAnchor>
  <xdr:twoCellAnchor editAs="oneCell">
    <xdr:from>
      <xdr:col>5</xdr:col>
      <xdr:colOff>342900</xdr:colOff>
      <xdr:row>23</xdr:row>
      <xdr:rowOff>57150</xdr:rowOff>
    </xdr:from>
    <xdr:to>
      <xdr:col>5</xdr:col>
      <xdr:colOff>2461428</xdr:colOff>
      <xdr:row>27</xdr:row>
      <xdr:rowOff>1275150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B22708A-93FC-4092-AF8E-F3EBB478D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3849350" y="13525500"/>
          <a:ext cx="2118528" cy="1980000"/>
        </a:xfrm>
        <a:prstGeom prst="rect">
          <a:avLst/>
        </a:prstGeom>
      </xdr:spPr>
    </xdr:pic>
    <xdr:clientData/>
  </xdr:twoCellAnchor>
  <xdr:twoCellAnchor editAs="oneCell">
    <xdr:from>
      <xdr:col>5</xdr:col>
      <xdr:colOff>2628900</xdr:colOff>
      <xdr:row>23</xdr:row>
      <xdr:rowOff>38100</xdr:rowOff>
    </xdr:from>
    <xdr:to>
      <xdr:col>6</xdr:col>
      <xdr:colOff>975860</xdr:colOff>
      <xdr:row>27</xdr:row>
      <xdr:rowOff>1200150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D299733-3220-44E2-9891-975379F1C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6135350" y="13506450"/>
          <a:ext cx="2023610" cy="1924050"/>
        </a:xfrm>
        <a:prstGeom prst="rect">
          <a:avLst/>
        </a:prstGeom>
      </xdr:spPr>
    </xdr:pic>
    <xdr:clientData/>
  </xdr:twoCellAnchor>
  <xdr:twoCellAnchor editAs="oneCell">
    <xdr:from>
      <xdr:col>6</xdr:col>
      <xdr:colOff>1162050</xdr:colOff>
      <xdr:row>23</xdr:row>
      <xdr:rowOff>57150</xdr:rowOff>
    </xdr:from>
    <xdr:to>
      <xdr:col>7</xdr:col>
      <xdr:colOff>43695</xdr:colOff>
      <xdr:row>27</xdr:row>
      <xdr:rowOff>1275150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48A9058-8E64-43B9-8B4A-F457CBB6F9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8345150" y="13525500"/>
          <a:ext cx="2043945" cy="198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23</xdr:row>
      <xdr:rowOff>76200</xdr:rowOff>
    </xdr:from>
    <xdr:to>
      <xdr:col>7</xdr:col>
      <xdr:colOff>2298807</xdr:colOff>
      <xdr:row>27</xdr:row>
      <xdr:rowOff>1294200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8538282-42DA-4C8A-903C-72CAA544B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0497800" y="13544550"/>
          <a:ext cx="2146407" cy="198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152401</xdr:colOff>
      <xdr:row>17</xdr:row>
      <xdr:rowOff>152400</xdr:rowOff>
    </xdr:from>
    <xdr:to>
      <xdr:col>8</xdr:col>
      <xdr:colOff>3086100</xdr:colOff>
      <xdr:row>21</xdr:row>
      <xdr:rowOff>939038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CC717EF-DC11-49CC-8499-CA9C4FB1E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3660101" y="11315700"/>
          <a:ext cx="2933699" cy="1548638"/>
        </a:xfrm>
        <a:prstGeom prst="rect">
          <a:avLst/>
        </a:prstGeom>
      </xdr:spPr>
    </xdr:pic>
    <xdr:clientData/>
  </xdr:twoCellAnchor>
  <xdr:twoCellAnchor editAs="oneCell">
    <xdr:from>
      <xdr:col>9</xdr:col>
      <xdr:colOff>145474</xdr:colOff>
      <xdr:row>17</xdr:row>
      <xdr:rowOff>85792</xdr:rowOff>
    </xdr:from>
    <xdr:to>
      <xdr:col>9</xdr:col>
      <xdr:colOff>1824055</xdr:colOff>
      <xdr:row>21</xdr:row>
      <xdr:rowOff>1268623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3E604AD3-E1AC-4560-B7D0-3323CC6C8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6768582" y="11310638"/>
          <a:ext cx="1678581" cy="198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41030</xdr:colOff>
      <xdr:row>17</xdr:row>
      <xdr:rowOff>41031</xdr:rowOff>
    </xdr:from>
    <xdr:to>
      <xdr:col>10</xdr:col>
      <xdr:colOff>1700459</xdr:colOff>
      <xdr:row>21</xdr:row>
      <xdr:rowOff>1223862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DACF977-C1D9-40B4-887B-624A08103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8721538" y="11265877"/>
          <a:ext cx="1659429" cy="198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70338</xdr:colOff>
      <xdr:row>17</xdr:row>
      <xdr:rowOff>52753</xdr:rowOff>
    </xdr:from>
    <xdr:to>
      <xdr:col>11</xdr:col>
      <xdr:colOff>1720338</xdr:colOff>
      <xdr:row>21</xdr:row>
      <xdr:rowOff>1235584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F90931E-6393-40C8-9D15-AD0CB91551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0808246" y="11277599"/>
          <a:ext cx="1650000" cy="198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123092</xdr:colOff>
      <xdr:row>17</xdr:row>
      <xdr:rowOff>76200</xdr:rowOff>
    </xdr:from>
    <xdr:to>
      <xdr:col>12</xdr:col>
      <xdr:colOff>1901008</xdr:colOff>
      <xdr:row>21</xdr:row>
      <xdr:rowOff>1259031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62F82A3-E48E-4FC4-8A75-4C3529F9F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2918400" y="11301046"/>
          <a:ext cx="1777916" cy="198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87924</xdr:colOff>
      <xdr:row>17</xdr:row>
      <xdr:rowOff>70339</xdr:rowOff>
    </xdr:from>
    <xdr:to>
      <xdr:col>13</xdr:col>
      <xdr:colOff>1736185</xdr:colOff>
      <xdr:row>21</xdr:row>
      <xdr:rowOff>1253170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53AA5E4-06EE-4AF2-9946-4E1F9DFE6B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4940632" y="11295185"/>
          <a:ext cx="1648261" cy="198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76200</xdr:colOff>
      <xdr:row>17</xdr:row>
      <xdr:rowOff>58615</xdr:rowOff>
    </xdr:from>
    <xdr:to>
      <xdr:col>14</xdr:col>
      <xdr:colOff>1733874</xdr:colOff>
      <xdr:row>21</xdr:row>
      <xdr:rowOff>1241446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60C8591-2903-4217-9CF2-E6D180A4B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6986308" y="11283461"/>
          <a:ext cx="1657674" cy="198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52754</xdr:colOff>
      <xdr:row>17</xdr:row>
      <xdr:rowOff>70338</xdr:rowOff>
    </xdr:from>
    <xdr:to>
      <xdr:col>15</xdr:col>
      <xdr:colOff>1678438</xdr:colOff>
      <xdr:row>21</xdr:row>
      <xdr:rowOff>1253169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46C7EC5-3BD3-4934-AED4-77B9D2D46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9020262" y="11295184"/>
          <a:ext cx="1625684" cy="198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105509</xdr:colOff>
      <xdr:row>17</xdr:row>
      <xdr:rowOff>70339</xdr:rowOff>
    </xdr:from>
    <xdr:to>
      <xdr:col>16</xdr:col>
      <xdr:colOff>1762456</xdr:colOff>
      <xdr:row>21</xdr:row>
      <xdr:rowOff>1253170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416A09B-B467-4619-9B9F-2F8925304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1130417" y="11295185"/>
          <a:ext cx="1656947" cy="1980000"/>
        </a:xfrm>
        <a:prstGeom prst="rect">
          <a:avLst/>
        </a:prstGeom>
      </xdr:spPr>
    </xdr:pic>
    <xdr:clientData/>
  </xdr:twoCellAnchor>
  <xdr:twoCellAnchor editAs="oneCell">
    <xdr:from>
      <xdr:col>17</xdr:col>
      <xdr:colOff>111369</xdr:colOff>
      <xdr:row>17</xdr:row>
      <xdr:rowOff>70338</xdr:rowOff>
    </xdr:from>
    <xdr:to>
      <xdr:col>17</xdr:col>
      <xdr:colOff>1765546</xdr:colOff>
      <xdr:row>21</xdr:row>
      <xdr:rowOff>1253169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27E927A-FF09-4207-B54B-9B24589DD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3287461" y="11295184"/>
          <a:ext cx="1654177" cy="1980000"/>
        </a:xfrm>
        <a:prstGeom prst="rect">
          <a:avLst/>
        </a:prstGeom>
      </xdr:spPr>
    </xdr:pic>
    <xdr:clientData/>
  </xdr:twoCellAnchor>
  <xdr:twoCellAnchor editAs="oneCell">
    <xdr:from>
      <xdr:col>18</xdr:col>
      <xdr:colOff>58616</xdr:colOff>
      <xdr:row>17</xdr:row>
      <xdr:rowOff>58615</xdr:rowOff>
    </xdr:from>
    <xdr:to>
      <xdr:col>18</xdr:col>
      <xdr:colOff>1684895</xdr:colOff>
      <xdr:row>21</xdr:row>
      <xdr:rowOff>1241446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26B171B-2A90-49ED-9B31-957E0D483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45385893" y="11283461"/>
          <a:ext cx="1626279" cy="1980000"/>
        </a:xfrm>
        <a:prstGeom prst="rect">
          <a:avLst/>
        </a:prstGeom>
      </xdr:spPr>
    </xdr:pic>
    <xdr:clientData/>
  </xdr:twoCellAnchor>
  <xdr:twoCellAnchor editAs="oneCell">
    <xdr:from>
      <xdr:col>19</xdr:col>
      <xdr:colOff>52754</xdr:colOff>
      <xdr:row>17</xdr:row>
      <xdr:rowOff>52754</xdr:rowOff>
    </xdr:from>
    <xdr:to>
      <xdr:col>19</xdr:col>
      <xdr:colOff>1721460</xdr:colOff>
      <xdr:row>21</xdr:row>
      <xdr:rowOff>1235585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E238BA7-48B6-4D7A-9764-50E4EC405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7531216" y="11277600"/>
          <a:ext cx="1668706" cy="198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99647</xdr:colOff>
      <xdr:row>17</xdr:row>
      <xdr:rowOff>58615</xdr:rowOff>
    </xdr:from>
    <xdr:to>
      <xdr:col>20</xdr:col>
      <xdr:colOff>1741186</xdr:colOff>
      <xdr:row>21</xdr:row>
      <xdr:rowOff>1241446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4E02A57-8E16-40F2-914A-1006E0196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9729293" y="11283461"/>
          <a:ext cx="1641539" cy="1980000"/>
        </a:xfrm>
        <a:prstGeom prst="rect">
          <a:avLst/>
        </a:prstGeom>
      </xdr:spPr>
    </xdr:pic>
    <xdr:clientData/>
  </xdr:twoCellAnchor>
  <xdr:twoCellAnchor editAs="oneCell">
    <xdr:from>
      <xdr:col>21</xdr:col>
      <xdr:colOff>111370</xdr:colOff>
      <xdr:row>17</xdr:row>
      <xdr:rowOff>70339</xdr:rowOff>
    </xdr:from>
    <xdr:to>
      <xdr:col>21</xdr:col>
      <xdr:colOff>1770859</xdr:colOff>
      <xdr:row>21</xdr:row>
      <xdr:rowOff>1253170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2E460BAB-05C7-415F-9E3B-80D7A888DA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1892201" y="11295185"/>
          <a:ext cx="1659489" cy="198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52753</xdr:colOff>
      <xdr:row>17</xdr:row>
      <xdr:rowOff>52754</xdr:rowOff>
    </xdr:from>
    <xdr:to>
      <xdr:col>22</xdr:col>
      <xdr:colOff>1718902</xdr:colOff>
      <xdr:row>21</xdr:row>
      <xdr:rowOff>1235585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674F702-D9BA-48A3-A103-2E4527A90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53984768" y="11277600"/>
          <a:ext cx="1666149" cy="1980000"/>
        </a:xfrm>
        <a:prstGeom prst="rect">
          <a:avLst/>
        </a:prstGeom>
      </xdr:spPr>
    </xdr:pic>
    <xdr:clientData/>
  </xdr:twoCellAnchor>
  <xdr:twoCellAnchor editAs="oneCell">
    <xdr:from>
      <xdr:col>23</xdr:col>
      <xdr:colOff>76200</xdr:colOff>
      <xdr:row>17</xdr:row>
      <xdr:rowOff>70338</xdr:rowOff>
    </xdr:from>
    <xdr:to>
      <xdr:col>23</xdr:col>
      <xdr:colOff>1838064</xdr:colOff>
      <xdr:row>21</xdr:row>
      <xdr:rowOff>1253169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B137CE9-1A1D-4074-A707-99A7A5DC6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6159400" y="11295184"/>
          <a:ext cx="1761864" cy="1980000"/>
        </a:xfrm>
        <a:prstGeom prst="rect">
          <a:avLst/>
        </a:prstGeom>
      </xdr:spPr>
    </xdr:pic>
    <xdr:clientData/>
  </xdr:twoCellAnchor>
  <xdr:twoCellAnchor editAs="oneCell">
    <xdr:from>
      <xdr:col>24</xdr:col>
      <xdr:colOff>76201</xdr:colOff>
      <xdr:row>17</xdr:row>
      <xdr:rowOff>76200</xdr:rowOff>
    </xdr:from>
    <xdr:to>
      <xdr:col>24</xdr:col>
      <xdr:colOff>1821644</xdr:colOff>
      <xdr:row>21</xdr:row>
      <xdr:rowOff>1259031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E957BF9-BBBF-4731-949C-AEDE13F3B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8310586" y="11301046"/>
          <a:ext cx="1745443" cy="1980000"/>
        </a:xfrm>
        <a:prstGeom prst="rect">
          <a:avLst/>
        </a:prstGeom>
      </xdr:spPr>
    </xdr:pic>
    <xdr:clientData/>
  </xdr:twoCellAnchor>
  <xdr:twoCellAnchor editAs="oneCell">
    <xdr:from>
      <xdr:col>25</xdr:col>
      <xdr:colOff>64477</xdr:colOff>
      <xdr:row>17</xdr:row>
      <xdr:rowOff>64477</xdr:rowOff>
    </xdr:from>
    <xdr:to>
      <xdr:col>25</xdr:col>
      <xdr:colOff>1726075</xdr:colOff>
      <xdr:row>21</xdr:row>
      <xdr:rowOff>1247308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E654599-8301-4E03-A629-EA476FE1C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0450046" y="11289323"/>
          <a:ext cx="1661598" cy="1980000"/>
        </a:xfrm>
        <a:prstGeom prst="rect">
          <a:avLst/>
        </a:prstGeom>
      </xdr:spPr>
    </xdr:pic>
    <xdr:clientData/>
  </xdr:twoCellAnchor>
  <xdr:twoCellAnchor editAs="oneCell">
    <xdr:from>
      <xdr:col>26</xdr:col>
      <xdr:colOff>123093</xdr:colOff>
      <xdr:row>17</xdr:row>
      <xdr:rowOff>52754</xdr:rowOff>
    </xdr:from>
    <xdr:to>
      <xdr:col>26</xdr:col>
      <xdr:colOff>1799284</xdr:colOff>
      <xdr:row>21</xdr:row>
      <xdr:rowOff>1235585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BA62891-E887-4F66-A4EC-789805C6D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2659847" y="11277600"/>
          <a:ext cx="1676191" cy="1980000"/>
        </a:xfrm>
        <a:prstGeom prst="rect">
          <a:avLst/>
        </a:prstGeom>
      </xdr:spPr>
    </xdr:pic>
    <xdr:clientData/>
  </xdr:twoCellAnchor>
  <xdr:twoCellAnchor editAs="oneCell">
    <xdr:from>
      <xdr:col>27</xdr:col>
      <xdr:colOff>64477</xdr:colOff>
      <xdr:row>17</xdr:row>
      <xdr:rowOff>76200</xdr:rowOff>
    </xdr:from>
    <xdr:to>
      <xdr:col>27</xdr:col>
      <xdr:colOff>1713775</xdr:colOff>
      <xdr:row>21</xdr:row>
      <xdr:rowOff>1259031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35D655C-091F-40EB-BECA-3D7C0C1F7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4752415" y="11301046"/>
          <a:ext cx="1649298" cy="1980000"/>
        </a:xfrm>
        <a:prstGeom prst="rect">
          <a:avLst/>
        </a:prstGeom>
      </xdr:spPr>
    </xdr:pic>
    <xdr:clientData/>
  </xdr:twoCellAnchor>
  <xdr:twoCellAnchor editAs="oneCell">
    <xdr:from>
      <xdr:col>28</xdr:col>
      <xdr:colOff>99646</xdr:colOff>
      <xdr:row>17</xdr:row>
      <xdr:rowOff>105508</xdr:rowOff>
    </xdr:from>
    <xdr:to>
      <xdr:col>28</xdr:col>
      <xdr:colOff>1796789</xdr:colOff>
      <xdr:row>21</xdr:row>
      <xdr:rowOff>1288339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B3B81DC-7D37-4AA2-91C6-5E7AFA539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6938769" y="11330354"/>
          <a:ext cx="1697143" cy="198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4</xdr:col>
      <xdr:colOff>3728851</xdr:colOff>
      <xdr:row>29</xdr:row>
      <xdr:rowOff>2016000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B9A12BE-4212-44ED-9112-1C68274BC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839200" y="16611600"/>
          <a:ext cx="3728851" cy="2016000"/>
        </a:xfrm>
        <a:prstGeom prst="rect">
          <a:avLst/>
        </a:prstGeom>
      </xdr:spPr>
    </xdr:pic>
    <xdr:clientData/>
  </xdr:twoCellAnchor>
  <xdr:twoCellAnchor editAs="oneCell">
    <xdr:from>
      <xdr:col>4</xdr:col>
      <xdr:colOff>3962400</xdr:colOff>
      <xdr:row>29</xdr:row>
      <xdr:rowOff>0</xdr:rowOff>
    </xdr:from>
    <xdr:to>
      <xdr:col>5</xdr:col>
      <xdr:colOff>2779200</xdr:colOff>
      <xdr:row>29</xdr:row>
      <xdr:rowOff>1980000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4A7BCCD9-BE9B-4E4A-BA25-83C7CBD60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801600" y="16611600"/>
          <a:ext cx="3465000" cy="198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</xdr:row>
      <xdr:rowOff>1</xdr:rowOff>
    </xdr:from>
    <xdr:to>
      <xdr:col>6</xdr:col>
      <xdr:colOff>3054071</xdr:colOff>
      <xdr:row>29</xdr:row>
      <xdr:rowOff>1809751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C5E719F-F840-4427-9066-0702C5C31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7183100" y="16040101"/>
          <a:ext cx="3054071" cy="180975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19051</xdr:colOff>
      <xdr:row>29</xdr:row>
      <xdr:rowOff>133350</xdr:rowOff>
    </xdr:from>
    <xdr:to>
      <xdr:col>7</xdr:col>
      <xdr:colOff>2984003</xdr:colOff>
      <xdr:row>29</xdr:row>
      <xdr:rowOff>1885950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B8D6D491-BFA4-4C97-BF40-F5DCC8B45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0364451" y="16173450"/>
          <a:ext cx="2964952" cy="1752600"/>
        </a:xfrm>
        <a:prstGeom prst="rect">
          <a:avLst/>
        </a:prstGeom>
      </xdr:spPr>
    </xdr:pic>
    <xdr:clientData/>
  </xdr:twoCellAnchor>
  <xdr:twoCellAnchor editAs="oneCell">
    <xdr:from>
      <xdr:col>8</xdr:col>
      <xdr:colOff>171451</xdr:colOff>
      <xdr:row>29</xdr:row>
      <xdr:rowOff>95250</xdr:rowOff>
    </xdr:from>
    <xdr:to>
      <xdr:col>9</xdr:col>
      <xdr:colOff>137906</xdr:colOff>
      <xdr:row>29</xdr:row>
      <xdr:rowOff>1895250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63C2D2C-1F03-4849-9531-A8C06FE9A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3679151" y="16135350"/>
          <a:ext cx="3128755" cy="18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247651</xdr:colOff>
      <xdr:row>29</xdr:row>
      <xdr:rowOff>57150</xdr:rowOff>
    </xdr:from>
    <xdr:to>
      <xdr:col>10</xdr:col>
      <xdr:colOff>1490663</xdr:colOff>
      <xdr:row>29</xdr:row>
      <xdr:rowOff>1943100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B25C95A8-7F9F-4D38-8066-DF489D852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6917651" y="16097250"/>
          <a:ext cx="3300412" cy="1885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7B2A24-CF7B-4E55-AD4E-A9B15BE4B7DE}">
  <dimension ref="X2:AG24"/>
  <sheetViews>
    <sheetView zoomScale="25" zoomScaleNormal="25" workbookViewId="0">
      <selection activeCell="L102" sqref="L102"/>
    </sheetView>
  </sheetViews>
  <sheetFormatPr defaultRowHeight="14.4" x14ac:dyDescent="0.3"/>
  <sheetData>
    <row r="2" spans="33:33" x14ac:dyDescent="0.3">
      <c r="AG2" s="3"/>
    </row>
    <row r="24" spans="24:24" x14ac:dyDescent="0.3">
      <c r="X24" t="s">
        <v>1</v>
      </c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F2D665-3FBF-4379-A386-2E9297A9484E}">
  <dimension ref="A1:AI41"/>
  <sheetViews>
    <sheetView tabSelected="1" topLeftCell="H15" zoomScale="145" zoomScaleNormal="145" workbookViewId="0">
      <selection activeCell="M47" sqref="M47"/>
    </sheetView>
  </sheetViews>
  <sheetFormatPr defaultRowHeight="14.4" x14ac:dyDescent="0.3"/>
  <cols>
    <col min="1" max="1" width="2.5546875" customWidth="1"/>
    <col min="3" max="3" width="6.109375" customWidth="1"/>
    <col min="4" max="4" width="10.5546875" customWidth="1"/>
    <col min="5" max="12" width="6.5546875" style="4" customWidth="1"/>
    <col min="14" max="21" width="7.44140625" customWidth="1"/>
  </cols>
  <sheetData>
    <row r="1" spans="1:35" ht="15" thickBot="1" x14ac:dyDescent="0.35"/>
    <row r="2" spans="1:35" x14ac:dyDescent="0.3">
      <c r="A2" s="55" t="s">
        <v>31</v>
      </c>
      <c r="B2" s="58" t="s">
        <v>4</v>
      </c>
      <c r="C2" s="60" t="s">
        <v>5</v>
      </c>
      <c r="D2" s="61"/>
      <c r="E2" s="64" t="s">
        <v>23</v>
      </c>
      <c r="F2" s="53"/>
      <c r="G2" s="53"/>
      <c r="H2" s="53"/>
      <c r="I2" s="53"/>
      <c r="J2" s="53"/>
      <c r="K2" s="53"/>
      <c r="L2" s="54"/>
      <c r="M2" s="52" t="s">
        <v>22</v>
      </c>
      <c r="N2" s="52"/>
      <c r="O2" s="53"/>
      <c r="P2" s="53"/>
      <c r="Q2" s="53"/>
      <c r="R2" s="53"/>
      <c r="S2" s="53"/>
      <c r="T2" s="53"/>
      <c r="U2" s="54"/>
    </row>
    <row r="3" spans="1:35" ht="15" thickBot="1" x14ac:dyDescent="0.35">
      <c r="A3" s="56"/>
      <c r="B3" s="59"/>
      <c r="C3" s="62"/>
      <c r="D3" s="63"/>
      <c r="E3" s="16" t="s">
        <v>15</v>
      </c>
      <c r="F3" s="17" t="s">
        <v>17</v>
      </c>
      <c r="G3" s="17" t="s">
        <v>16</v>
      </c>
      <c r="H3" s="17" t="s">
        <v>18</v>
      </c>
      <c r="I3" s="17"/>
      <c r="J3" s="17" t="s">
        <v>19</v>
      </c>
      <c r="K3" s="17" t="s">
        <v>20</v>
      </c>
      <c r="L3" s="18" t="s">
        <v>21</v>
      </c>
      <c r="M3" s="19" t="s">
        <v>15</v>
      </c>
      <c r="N3" s="19" t="s">
        <v>34</v>
      </c>
      <c r="O3" s="17" t="s">
        <v>17</v>
      </c>
      <c r="P3" s="17" t="s">
        <v>16</v>
      </c>
      <c r="Q3" s="17" t="s">
        <v>18</v>
      </c>
      <c r="R3" s="17" t="s">
        <v>19</v>
      </c>
      <c r="S3" s="17" t="s">
        <v>20</v>
      </c>
      <c r="T3" s="17" t="s">
        <v>21</v>
      </c>
      <c r="U3" s="18" t="s">
        <v>24</v>
      </c>
    </row>
    <row r="4" spans="1:35" ht="14.4" customHeight="1" x14ac:dyDescent="0.3">
      <c r="A4" s="56"/>
      <c r="B4" s="12">
        <v>1</v>
      </c>
      <c r="C4" s="13" t="s">
        <v>6</v>
      </c>
      <c r="D4" s="14" t="s">
        <v>26</v>
      </c>
      <c r="E4" s="65">
        <v>800</v>
      </c>
      <c r="F4" s="13" t="s">
        <v>33</v>
      </c>
      <c r="G4" s="13">
        <v>250</v>
      </c>
      <c r="H4" s="13">
        <v>37</v>
      </c>
      <c r="I4" s="13"/>
      <c r="J4" s="13">
        <f>G4*H4</f>
        <v>9250</v>
      </c>
      <c r="K4" s="13">
        <v>23.08</v>
      </c>
      <c r="L4" s="15">
        <v>40.11</v>
      </c>
      <c r="M4" s="73">
        <v>800</v>
      </c>
      <c r="N4" s="13"/>
      <c r="O4" s="13" t="s">
        <v>87</v>
      </c>
      <c r="P4" s="13">
        <v>251</v>
      </c>
      <c r="Q4" s="13">
        <v>37</v>
      </c>
      <c r="R4" s="13">
        <f t="shared" ref="R4:R21" si="0">P4*Q4</f>
        <v>9287</v>
      </c>
      <c r="S4" s="13">
        <v>22.76</v>
      </c>
      <c r="T4" s="13">
        <v>40.67</v>
      </c>
      <c r="U4" s="20"/>
      <c r="AG4" t="s">
        <v>41</v>
      </c>
      <c r="AH4" t="s">
        <v>42</v>
      </c>
      <c r="AI4">
        <v>533</v>
      </c>
    </row>
    <row r="5" spans="1:35" x14ac:dyDescent="0.3">
      <c r="A5" s="56"/>
      <c r="B5" s="7">
        <v>2</v>
      </c>
      <c r="C5" s="5" t="s">
        <v>7</v>
      </c>
      <c r="D5" s="10" t="s">
        <v>25</v>
      </c>
      <c r="E5" s="65"/>
      <c r="F5" s="5" t="s">
        <v>89</v>
      </c>
      <c r="G5" s="5">
        <v>250</v>
      </c>
      <c r="H5" s="5">
        <v>22</v>
      </c>
      <c r="I5" s="5"/>
      <c r="J5" s="5">
        <f>G5*H5</f>
        <v>5500</v>
      </c>
      <c r="K5" s="5">
        <v>15.6</v>
      </c>
      <c r="L5" s="6">
        <v>24</v>
      </c>
      <c r="M5" s="73"/>
      <c r="N5" s="5"/>
      <c r="O5" s="5" t="s">
        <v>90</v>
      </c>
      <c r="P5" s="5">
        <v>249</v>
      </c>
      <c r="Q5" s="5">
        <v>22</v>
      </c>
      <c r="R5" s="5">
        <f t="shared" si="0"/>
        <v>5478</v>
      </c>
      <c r="S5" s="5">
        <v>15.54</v>
      </c>
      <c r="T5" s="5">
        <v>24.18</v>
      </c>
      <c r="U5" s="20"/>
    </row>
    <row r="6" spans="1:35" x14ac:dyDescent="0.3">
      <c r="A6" s="56"/>
      <c r="B6" s="7">
        <v>3</v>
      </c>
      <c r="C6" s="5" t="s">
        <v>8</v>
      </c>
      <c r="D6" s="10" t="s">
        <v>27</v>
      </c>
      <c r="E6" s="65"/>
      <c r="F6" s="5" t="s">
        <v>92</v>
      </c>
      <c r="G6" s="5">
        <v>250</v>
      </c>
      <c r="H6" s="5">
        <v>5.5</v>
      </c>
      <c r="I6" s="5"/>
      <c r="J6" s="5">
        <f>G6*H6</f>
        <v>1375</v>
      </c>
      <c r="K6" s="5">
        <v>6.44</v>
      </c>
      <c r="L6" s="6">
        <v>6.13</v>
      </c>
      <c r="M6" s="73"/>
      <c r="N6" s="5"/>
      <c r="O6" s="5" t="s">
        <v>93</v>
      </c>
      <c r="P6" s="5">
        <v>249.5</v>
      </c>
      <c r="Q6" s="5">
        <v>5.5</v>
      </c>
      <c r="R6" s="5">
        <f t="shared" si="0"/>
        <v>1372.25</v>
      </c>
      <c r="S6" s="5">
        <v>6.4889999999999999</v>
      </c>
      <c r="T6" s="5">
        <v>6.1150000000000002</v>
      </c>
      <c r="U6" s="20"/>
    </row>
    <row r="7" spans="1:35" ht="15" thickBot="1" x14ac:dyDescent="0.35">
      <c r="A7" s="56"/>
      <c r="B7" s="7">
        <v>4</v>
      </c>
      <c r="C7" s="5" t="s">
        <v>9</v>
      </c>
      <c r="D7" s="10" t="s">
        <v>28</v>
      </c>
      <c r="E7" s="65"/>
      <c r="F7" s="5"/>
      <c r="G7" s="5"/>
      <c r="H7" s="5"/>
      <c r="I7" s="5"/>
      <c r="J7" s="5"/>
      <c r="K7" s="5"/>
      <c r="L7" s="6"/>
      <c r="M7" s="73"/>
      <c r="N7" s="9"/>
      <c r="O7" s="9" t="s">
        <v>95</v>
      </c>
      <c r="P7" s="9">
        <v>249</v>
      </c>
      <c r="Q7" s="9">
        <v>2</v>
      </c>
      <c r="R7" s="9">
        <f t="shared" si="0"/>
        <v>498</v>
      </c>
      <c r="S7" s="9">
        <v>3.141</v>
      </c>
      <c r="T7" s="9">
        <v>2.2519999999999998</v>
      </c>
      <c r="U7" s="50"/>
      <c r="AG7">
        <v>140000</v>
      </c>
      <c r="AH7">
        <f>30000000/AG7</f>
        <v>214.28571428571428</v>
      </c>
    </row>
    <row r="8" spans="1:35" x14ac:dyDescent="0.3">
      <c r="A8" s="56"/>
      <c r="B8" s="7">
        <v>5</v>
      </c>
      <c r="C8" s="5" t="s">
        <v>10</v>
      </c>
      <c r="D8" s="10" t="s">
        <v>29</v>
      </c>
      <c r="E8" s="65"/>
      <c r="F8" s="5" t="s">
        <v>97</v>
      </c>
      <c r="G8" s="5">
        <v>300</v>
      </c>
      <c r="H8" s="5">
        <v>37</v>
      </c>
      <c r="I8" s="5"/>
      <c r="J8" s="5">
        <f>G8*H8</f>
        <v>11100</v>
      </c>
      <c r="K8" s="5">
        <v>22.41</v>
      </c>
      <c r="L8" s="6">
        <v>39.49</v>
      </c>
      <c r="M8" s="73"/>
      <c r="N8" s="13"/>
      <c r="O8" s="49" t="s">
        <v>100</v>
      </c>
      <c r="P8" s="13">
        <v>302.5</v>
      </c>
      <c r="Q8" s="13">
        <v>37</v>
      </c>
      <c r="R8" s="13">
        <f t="shared" si="0"/>
        <v>11192.5</v>
      </c>
      <c r="S8" s="13">
        <v>21.49</v>
      </c>
      <c r="T8" s="13">
        <v>40.799999999999997</v>
      </c>
      <c r="U8" s="20"/>
      <c r="AG8">
        <v>80000</v>
      </c>
      <c r="AH8">
        <f t="shared" ref="AH8:AH10" si="1">30000000/AG8</f>
        <v>375</v>
      </c>
    </row>
    <row r="9" spans="1:35" x14ac:dyDescent="0.3">
      <c r="A9" s="56"/>
      <c r="B9" s="7">
        <v>6</v>
      </c>
      <c r="C9" s="5" t="s">
        <v>11</v>
      </c>
      <c r="D9" s="10">
        <v>20</v>
      </c>
      <c r="E9" s="65"/>
      <c r="F9" s="5" t="s">
        <v>99</v>
      </c>
      <c r="G9" s="5">
        <v>300</v>
      </c>
      <c r="H9" s="5">
        <v>18.329999999999998</v>
      </c>
      <c r="I9" s="5"/>
      <c r="J9" s="5">
        <f>G9*H9</f>
        <v>5498.9999999999991</v>
      </c>
      <c r="K9" s="5">
        <v>13.86</v>
      </c>
      <c r="L9" s="6">
        <v>19.760000000000002</v>
      </c>
      <c r="M9" s="73"/>
      <c r="N9" s="5"/>
      <c r="O9" s="39" t="s">
        <v>87</v>
      </c>
      <c r="P9" s="5">
        <v>299.3</v>
      </c>
      <c r="Q9" s="5">
        <v>18.329999999999998</v>
      </c>
      <c r="R9" s="5">
        <f t="shared" si="0"/>
        <v>5486.1689999999999</v>
      </c>
      <c r="S9" s="5">
        <v>13.72</v>
      </c>
      <c r="T9" s="5">
        <v>20.02</v>
      </c>
      <c r="U9" s="20"/>
      <c r="AG9">
        <v>75000</v>
      </c>
      <c r="AH9">
        <f t="shared" si="1"/>
        <v>400</v>
      </c>
      <c r="AI9">
        <f>AJ33</f>
        <v>0</v>
      </c>
    </row>
    <row r="10" spans="1:35" x14ac:dyDescent="0.3">
      <c r="A10" s="56"/>
      <c r="B10" s="7">
        <v>7</v>
      </c>
      <c r="C10" s="5" t="s">
        <v>12</v>
      </c>
      <c r="D10" s="10">
        <v>9</v>
      </c>
      <c r="E10" s="65"/>
      <c r="F10" s="5" t="s">
        <v>102</v>
      </c>
      <c r="G10" s="5">
        <v>300</v>
      </c>
      <c r="H10" s="5">
        <v>4.58</v>
      </c>
      <c r="I10" s="5"/>
      <c r="J10" s="5">
        <f>G10*H10</f>
        <v>1374</v>
      </c>
      <c r="K10" s="5">
        <v>7.7</v>
      </c>
      <c r="L10" s="6">
        <v>4.97</v>
      </c>
      <c r="M10" s="73"/>
      <c r="N10" s="5"/>
      <c r="O10" s="5" t="s">
        <v>109</v>
      </c>
      <c r="P10" s="5">
        <v>299.8</v>
      </c>
      <c r="Q10" s="5">
        <v>4.58</v>
      </c>
      <c r="R10" s="5">
        <f t="shared" si="0"/>
        <v>1373.0840000000001</v>
      </c>
      <c r="S10" s="5">
        <v>7.5430000000000001</v>
      </c>
      <c r="T10" s="5">
        <v>3.1389999999999998</v>
      </c>
      <c r="U10" s="20"/>
      <c r="AG10">
        <v>40000</v>
      </c>
      <c r="AH10">
        <f t="shared" si="1"/>
        <v>750</v>
      </c>
    </row>
    <row r="11" spans="1:35" ht="15" thickBot="1" x14ac:dyDescent="0.35">
      <c r="A11" s="56"/>
      <c r="B11" s="7">
        <v>8</v>
      </c>
      <c r="C11" s="5" t="s">
        <v>13</v>
      </c>
      <c r="D11" s="21">
        <f>D9/D10</f>
        <v>2.2222222222222223</v>
      </c>
      <c r="E11" s="65"/>
      <c r="F11" s="5"/>
      <c r="G11" s="5"/>
      <c r="H11" s="5"/>
      <c r="I11" s="5"/>
      <c r="J11" s="5"/>
      <c r="K11" s="5"/>
      <c r="L11" s="6"/>
      <c r="M11" s="73"/>
      <c r="N11" s="9"/>
      <c r="O11" s="9" t="s">
        <v>95</v>
      </c>
      <c r="P11" s="9">
        <v>300.39999999999998</v>
      </c>
      <c r="Q11" s="9">
        <v>0.35</v>
      </c>
      <c r="R11" s="9">
        <f>P11*Q11</f>
        <v>105.13999999999999</v>
      </c>
      <c r="S11" s="9">
        <v>2.5259999999999998</v>
      </c>
      <c r="T11" s="9">
        <v>0.4466</v>
      </c>
      <c r="U11" s="50"/>
    </row>
    <row r="12" spans="1:35" x14ac:dyDescent="0.3">
      <c r="A12" s="56"/>
      <c r="B12" s="7">
        <v>9</v>
      </c>
      <c r="C12" s="5" t="s">
        <v>14</v>
      </c>
      <c r="D12" s="10" t="s">
        <v>30</v>
      </c>
      <c r="E12" s="65"/>
      <c r="F12" s="5" t="s">
        <v>103</v>
      </c>
      <c r="G12" s="5">
        <v>400</v>
      </c>
      <c r="H12" s="5">
        <v>27.5</v>
      </c>
      <c r="I12" s="5"/>
      <c r="J12" s="5">
        <f>G12*H12</f>
        <v>11000</v>
      </c>
      <c r="K12" s="5">
        <v>18.690000000000001</v>
      </c>
      <c r="L12" s="6">
        <v>32.51</v>
      </c>
      <c r="M12" s="73"/>
      <c r="N12" s="13"/>
      <c r="O12" s="49" t="s">
        <v>111</v>
      </c>
      <c r="P12" s="13">
        <v>400.5</v>
      </c>
      <c r="Q12" s="13">
        <v>27.5</v>
      </c>
      <c r="R12" s="13">
        <f t="shared" si="0"/>
        <v>11013.75</v>
      </c>
      <c r="S12" s="13">
        <v>19.77</v>
      </c>
      <c r="T12" s="13">
        <v>35.54</v>
      </c>
      <c r="U12" s="15"/>
    </row>
    <row r="13" spans="1:35" x14ac:dyDescent="0.3">
      <c r="A13" s="56"/>
      <c r="B13" s="7">
        <v>10</v>
      </c>
      <c r="C13" s="67"/>
      <c r="D13" s="68"/>
      <c r="E13" s="65"/>
      <c r="F13" s="5" t="s">
        <v>104</v>
      </c>
      <c r="G13" s="5">
        <v>400</v>
      </c>
      <c r="H13" s="5">
        <v>13.75</v>
      </c>
      <c r="I13" s="5"/>
      <c r="J13" s="5">
        <f>G13*H13</f>
        <v>5500</v>
      </c>
      <c r="K13" s="5">
        <v>14.14</v>
      </c>
      <c r="L13" s="6">
        <v>16</v>
      </c>
      <c r="M13" s="73"/>
      <c r="N13" s="5"/>
      <c r="O13" s="39" t="s">
        <v>113</v>
      </c>
      <c r="P13" s="5">
        <v>401.5</v>
      </c>
      <c r="Q13" s="5">
        <v>13.75</v>
      </c>
      <c r="R13" s="5">
        <f t="shared" si="0"/>
        <v>5520.625</v>
      </c>
      <c r="S13" s="5">
        <v>15.3</v>
      </c>
      <c r="T13" s="5">
        <v>17.170000000000002</v>
      </c>
      <c r="U13" s="6"/>
    </row>
    <row r="14" spans="1:35" x14ac:dyDescent="0.3">
      <c r="A14" s="56"/>
      <c r="B14" s="7">
        <v>11</v>
      </c>
      <c r="C14" s="69"/>
      <c r="D14" s="70"/>
      <c r="E14" s="65"/>
      <c r="F14" s="5" t="s">
        <v>105</v>
      </c>
      <c r="G14" s="5">
        <v>400</v>
      </c>
      <c r="H14" s="5">
        <v>3.44</v>
      </c>
      <c r="I14" s="5"/>
      <c r="J14" s="5">
        <f>G14*H14</f>
        <v>1376</v>
      </c>
      <c r="K14" s="5">
        <v>13.05</v>
      </c>
      <c r="L14" s="6">
        <v>4.1500000000000004</v>
      </c>
      <c r="M14" s="73"/>
      <c r="N14" s="5"/>
      <c r="O14" s="5" t="s">
        <v>115</v>
      </c>
      <c r="P14" s="5">
        <v>400.2</v>
      </c>
      <c r="Q14" s="5">
        <v>3.44</v>
      </c>
      <c r="R14" s="5">
        <f t="shared" si="0"/>
        <v>1376.6879999999999</v>
      </c>
      <c r="S14" s="5">
        <v>13.74</v>
      </c>
      <c r="T14" s="5">
        <v>4.2690000000000001</v>
      </c>
      <c r="U14" s="6"/>
    </row>
    <row r="15" spans="1:35" x14ac:dyDescent="0.3">
      <c r="A15" s="56"/>
      <c r="B15" s="7"/>
      <c r="C15" s="69"/>
      <c r="D15" s="70"/>
      <c r="E15" s="65"/>
      <c r="F15" s="5"/>
      <c r="G15" s="5"/>
      <c r="H15" s="5"/>
      <c r="I15" s="5"/>
      <c r="J15" s="5"/>
      <c r="K15" s="5"/>
      <c r="L15" s="6"/>
      <c r="M15" s="73"/>
      <c r="N15" s="5"/>
      <c r="O15" s="5" t="s">
        <v>103</v>
      </c>
      <c r="P15" s="5">
        <v>399.1</v>
      </c>
      <c r="Q15" s="5">
        <v>1.25</v>
      </c>
      <c r="R15" s="5">
        <f t="shared" si="0"/>
        <v>498.875</v>
      </c>
      <c r="S15" s="5">
        <v>13.37</v>
      </c>
      <c r="T15" s="5">
        <v>1.7549999999999999</v>
      </c>
      <c r="U15" s="6"/>
    </row>
    <row r="16" spans="1:35" ht="15" thickBot="1" x14ac:dyDescent="0.35">
      <c r="A16" s="56"/>
      <c r="B16" s="7">
        <v>12</v>
      </c>
      <c r="C16" s="69"/>
      <c r="D16" s="70"/>
      <c r="E16" s="65"/>
      <c r="F16" s="5" t="s">
        <v>32</v>
      </c>
      <c r="G16" s="5" t="s">
        <v>32</v>
      </c>
      <c r="H16" s="5" t="s">
        <v>32</v>
      </c>
      <c r="I16" s="5"/>
      <c r="J16" s="5" t="s">
        <v>32</v>
      </c>
      <c r="K16" s="5" t="s">
        <v>32</v>
      </c>
      <c r="L16" s="6" t="s">
        <v>32</v>
      </c>
      <c r="M16" s="73"/>
      <c r="N16" s="43"/>
      <c r="O16" s="43" t="s">
        <v>105</v>
      </c>
      <c r="P16" s="43">
        <v>400.7</v>
      </c>
      <c r="Q16" s="43">
        <v>0.1</v>
      </c>
      <c r="R16" s="43">
        <f t="shared" si="0"/>
        <v>40.07</v>
      </c>
      <c r="S16" s="43">
        <v>12.51</v>
      </c>
      <c r="T16" s="43">
        <v>0.2044</v>
      </c>
      <c r="U16" s="44" t="s">
        <v>129</v>
      </c>
    </row>
    <row r="17" spans="1:21" x14ac:dyDescent="0.3">
      <c r="A17" s="56"/>
      <c r="B17" s="7">
        <v>13</v>
      </c>
      <c r="C17" s="69"/>
      <c r="D17" s="70"/>
      <c r="E17" s="65"/>
      <c r="F17" s="5" t="s">
        <v>106</v>
      </c>
      <c r="G17" s="5">
        <v>470</v>
      </c>
      <c r="H17" s="5">
        <v>23.4</v>
      </c>
      <c r="I17" s="5"/>
      <c r="J17" s="5">
        <f>G17*H17</f>
        <v>10998</v>
      </c>
      <c r="K17" s="5">
        <v>20.62</v>
      </c>
      <c r="L17" s="6">
        <v>30.26</v>
      </c>
      <c r="M17" s="73"/>
      <c r="N17" s="13"/>
      <c r="O17" s="13" t="s">
        <v>119</v>
      </c>
      <c r="P17" s="13">
        <v>468</v>
      </c>
      <c r="Q17" s="13">
        <v>23.4</v>
      </c>
      <c r="R17" s="13">
        <f t="shared" si="0"/>
        <v>10951.199999999999</v>
      </c>
      <c r="S17" s="13">
        <v>21.51</v>
      </c>
      <c r="T17" s="13">
        <v>31.83</v>
      </c>
      <c r="U17" s="15"/>
    </row>
    <row r="18" spans="1:21" x14ac:dyDescent="0.3">
      <c r="A18" s="56"/>
      <c r="B18" s="7">
        <v>14</v>
      </c>
      <c r="C18" s="69"/>
      <c r="D18" s="70"/>
      <c r="E18" s="65"/>
      <c r="F18" s="5" t="s">
        <v>107</v>
      </c>
      <c r="G18" s="5">
        <v>470</v>
      </c>
      <c r="H18" s="5">
        <v>11.7</v>
      </c>
      <c r="I18" s="5"/>
      <c r="J18" s="5">
        <f>G18*H18</f>
        <v>5499</v>
      </c>
      <c r="K18" s="5">
        <v>18.2</v>
      </c>
      <c r="L18" s="6">
        <v>14.7</v>
      </c>
      <c r="M18" s="73"/>
      <c r="N18" s="5"/>
      <c r="O18" s="5" t="s">
        <v>106</v>
      </c>
      <c r="P18" s="5">
        <v>471</v>
      </c>
      <c r="Q18" s="5">
        <v>11.7</v>
      </c>
      <c r="R18" s="5">
        <f t="shared" si="0"/>
        <v>5510.7</v>
      </c>
      <c r="S18" s="5">
        <v>18.59</v>
      </c>
      <c r="T18" s="5">
        <v>15.39</v>
      </c>
      <c r="U18" s="6"/>
    </row>
    <row r="19" spans="1:21" x14ac:dyDescent="0.3">
      <c r="A19" s="56"/>
      <c r="B19" s="7">
        <v>15</v>
      </c>
      <c r="C19" s="69"/>
      <c r="D19" s="70"/>
      <c r="E19" s="65"/>
      <c r="F19" s="5" t="s">
        <v>108</v>
      </c>
      <c r="G19" s="5">
        <v>470</v>
      </c>
      <c r="H19" s="5">
        <v>2.93</v>
      </c>
      <c r="I19" s="5"/>
      <c r="J19" s="5">
        <f>G19*H19</f>
        <v>1377.1000000000001</v>
      </c>
      <c r="K19" s="5">
        <v>17.7</v>
      </c>
      <c r="L19" s="6">
        <v>3.92</v>
      </c>
      <c r="M19" s="73"/>
      <c r="N19" s="5"/>
      <c r="O19" s="5" t="s">
        <v>122</v>
      </c>
      <c r="P19" s="5">
        <v>471.5</v>
      </c>
      <c r="Q19" s="5">
        <v>2.93</v>
      </c>
      <c r="R19" s="5">
        <f t="shared" si="0"/>
        <v>1381.4950000000001</v>
      </c>
      <c r="S19" s="5">
        <v>18.260000000000002</v>
      </c>
      <c r="T19" s="5">
        <v>4.0839999999999996</v>
      </c>
      <c r="U19" s="6"/>
    </row>
    <row r="20" spans="1:21" x14ac:dyDescent="0.3">
      <c r="A20" s="56"/>
      <c r="B20" s="40"/>
      <c r="C20" s="69"/>
      <c r="D20" s="70"/>
      <c r="E20" s="65"/>
      <c r="F20" s="41"/>
      <c r="G20" s="41"/>
      <c r="H20" s="41"/>
      <c r="I20" s="41"/>
      <c r="J20" s="41"/>
      <c r="K20" s="41"/>
      <c r="L20" s="42"/>
      <c r="M20" s="73"/>
      <c r="N20" s="41"/>
      <c r="O20" s="41" t="s">
        <v>127</v>
      </c>
      <c r="P20" s="41">
        <v>470.6</v>
      </c>
      <c r="Q20" s="41">
        <v>1.06</v>
      </c>
      <c r="R20" s="41">
        <f t="shared" si="0"/>
        <v>498.83600000000007</v>
      </c>
      <c r="S20" s="41">
        <v>17.73</v>
      </c>
      <c r="T20" s="41">
        <v>1.6439999999999999</v>
      </c>
      <c r="U20" s="42"/>
    </row>
    <row r="21" spans="1:21" ht="15" thickBot="1" x14ac:dyDescent="0.35">
      <c r="A21" s="57"/>
      <c r="B21" s="8">
        <v>16</v>
      </c>
      <c r="C21" s="71"/>
      <c r="D21" s="72"/>
      <c r="E21" s="66"/>
      <c r="F21" s="9"/>
      <c r="G21" s="9"/>
      <c r="H21" s="9"/>
      <c r="I21" s="9"/>
      <c r="J21" s="9"/>
      <c r="K21" s="9"/>
      <c r="L21" s="11"/>
      <c r="M21" s="74"/>
      <c r="N21" s="43"/>
      <c r="O21" s="43" t="s">
        <v>124</v>
      </c>
      <c r="P21" s="43">
        <v>470.5</v>
      </c>
      <c r="Q21" s="43">
        <v>0.1</v>
      </c>
      <c r="R21" s="43">
        <f t="shared" si="0"/>
        <v>47.050000000000004</v>
      </c>
      <c r="S21" s="43">
        <v>16.82</v>
      </c>
      <c r="T21" s="43">
        <v>0.21909999999999999</v>
      </c>
      <c r="U21" s="44" t="s">
        <v>129</v>
      </c>
    </row>
    <row r="23" spans="1:21" ht="15" thickBot="1" x14ac:dyDescent="0.35"/>
    <row r="24" spans="1:21" x14ac:dyDescent="0.3">
      <c r="A24" s="55" t="s">
        <v>31</v>
      </c>
      <c r="B24" s="58" t="s">
        <v>4</v>
      </c>
      <c r="C24" s="60" t="s">
        <v>5</v>
      </c>
      <c r="D24" s="61"/>
      <c r="E24" s="64" t="s">
        <v>23</v>
      </c>
      <c r="F24" s="53"/>
      <c r="G24" s="53"/>
      <c r="H24" s="53"/>
      <c r="I24" s="53"/>
      <c r="J24" s="53"/>
      <c r="K24" s="53"/>
      <c r="L24" s="54"/>
      <c r="M24" s="52" t="s">
        <v>22</v>
      </c>
      <c r="N24" s="52"/>
      <c r="O24" s="53"/>
      <c r="P24" s="53"/>
      <c r="Q24" s="53"/>
      <c r="R24" s="53"/>
      <c r="S24" s="53"/>
      <c r="T24" s="53"/>
      <c r="U24" s="54"/>
    </row>
    <row r="25" spans="1:21" ht="15" thickBot="1" x14ac:dyDescent="0.35">
      <c r="A25" s="56"/>
      <c r="B25" s="59"/>
      <c r="C25" s="62"/>
      <c r="D25" s="63"/>
      <c r="E25" s="16" t="s">
        <v>16</v>
      </c>
      <c r="F25" s="17" t="s">
        <v>17</v>
      </c>
      <c r="G25" s="17" t="s">
        <v>15</v>
      </c>
      <c r="H25" s="17" t="s">
        <v>139</v>
      </c>
      <c r="I25" s="17" t="s">
        <v>18</v>
      </c>
      <c r="J25" s="17" t="s">
        <v>19</v>
      </c>
      <c r="K25" s="17" t="s">
        <v>20</v>
      </c>
      <c r="L25" s="18" t="s">
        <v>21</v>
      </c>
      <c r="M25" s="19" t="s">
        <v>16</v>
      </c>
      <c r="N25" s="17" t="s">
        <v>140</v>
      </c>
      <c r="O25" s="17" t="s">
        <v>15</v>
      </c>
      <c r="P25" s="17" t="s">
        <v>139</v>
      </c>
      <c r="Q25" s="17" t="s">
        <v>18</v>
      </c>
      <c r="R25" s="17" t="s">
        <v>19</v>
      </c>
      <c r="S25" s="17" t="s">
        <v>20</v>
      </c>
      <c r="T25" s="17" t="s">
        <v>21</v>
      </c>
      <c r="U25" s="18" t="s">
        <v>24</v>
      </c>
    </row>
    <row r="26" spans="1:21" ht="14.4" customHeight="1" x14ac:dyDescent="0.3">
      <c r="A26" s="56"/>
      <c r="B26" s="12">
        <v>1</v>
      </c>
      <c r="C26" s="13" t="s">
        <v>6</v>
      </c>
      <c r="D26" s="14" t="s">
        <v>26</v>
      </c>
      <c r="E26" s="65">
        <v>800</v>
      </c>
      <c r="F26" s="13" t="s">
        <v>143</v>
      </c>
      <c r="G26" s="13">
        <v>250</v>
      </c>
      <c r="H26" s="13">
        <v>33</v>
      </c>
      <c r="I26" s="13">
        <v>10.31</v>
      </c>
      <c r="J26" s="13">
        <f>$E$26*I26</f>
        <v>8248</v>
      </c>
      <c r="K26" s="13">
        <v>12.61</v>
      </c>
      <c r="L26" s="15">
        <v>41.72</v>
      </c>
      <c r="M26" s="47">
        <v>810</v>
      </c>
      <c r="N26" s="13" t="s">
        <v>142</v>
      </c>
      <c r="O26" s="13">
        <v>250</v>
      </c>
      <c r="P26" s="13">
        <v>39.729999999999997</v>
      </c>
      <c r="Q26" s="13">
        <v>10.31</v>
      </c>
      <c r="R26" s="13">
        <f t="shared" ref="R26:R41" si="2">M26*Q26</f>
        <v>8351.1</v>
      </c>
      <c r="S26" s="13">
        <v>13.33</v>
      </c>
      <c r="T26" s="13">
        <v>45.07</v>
      </c>
      <c r="U26" s="20"/>
    </row>
    <row r="27" spans="1:21" x14ac:dyDescent="0.3">
      <c r="A27" s="56"/>
      <c r="B27" s="7">
        <v>2</v>
      </c>
      <c r="C27" s="5" t="s">
        <v>7</v>
      </c>
      <c r="D27" s="10" t="s">
        <v>25</v>
      </c>
      <c r="E27" s="65"/>
      <c r="F27" s="5" t="s">
        <v>103</v>
      </c>
      <c r="G27" s="5">
        <v>250</v>
      </c>
      <c r="H27" s="5">
        <v>22</v>
      </c>
      <c r="I27" s="5">
        <v>6.88</v>
      </c>
      <c r="J27" s="5">
        <f>$E$26*I27</f>
        <v>5504</v>
      </c>
      <c r="K27" s="5">
        <v>8.33</v>
      </c>
      <c r="L27" s="6">
        <v>33.31</v>
      </c>
      <c r="M27" s="48">
        <v>796.3</v>
      </c>
      <c r="N27" s="5" t="s">
        <v>115</v>
      </c>
      <c r="O27" s="5">
        <v>250</v>
      </c>
      <c r="P27" s="5">
        <v>25.79</v>
      </c>
      <c r="Q27" s="5">
        <v>6.88</v>
      </c>
      <c r="R27" s="5">
        <f t="shared" si="2"/>
        <v>5478.5439999999999</v>
      </c>
      <c r="S27" s="5">
        <v>8.7149999999999999</v>
      </c>
      <c r="T27" s="5">
        <v>34.51</v>
      </c>
      <c r="U27" s="20"/>
    </row>
    <row r="28" spans="1:21" x14ac:dyDescent="0.3">
      <c r="A28" s="56"/>
      <c r="B28" s="7">
        <v>3</v>
      </c>
      <c r="C28" s="5" t="s">
        <v>8</v>
      </c>
      <c r="D28" s="10" t="s">
        <v>27</v>
      </c>
      <c r="E28" s="65"/>
      <c r="F28" s="5" t="s">
        <v>131</v>
      </c>
      <c r="G28" s="5">
        <v>250</v>
      </c>
      <c r="H28" s="5">
        <v>5.5</v>
      </c>
      <c r="I28" s="5">
        <v>1.72</v>
      </c>
      <c r="J28" s="5">
        <f>$E$26*I28</f>
        <v>1376</v>
      </c>
      <c r="K28" s="5">
        <v>2.2999999999999998</v>
      </c>
      <c r="L28" s="6">
        <v>27.49</v>
      </c>
      <c r="M28" s="48">
        <v>805.1</v>
      </c>
      <c r="N28" s="5" t="s">
        <v>131</v>
      </c>
      <c r="O28" s="5">
        <v>250</v>
      </c>
      <c r="P28" s="5">
        <v>7.9039999999999999</v>
      </c>
      <c r="Q28" s="5">
        <v>1.72</v>
      </c>
      <c r="R28" s="5">
        <f t="shared" si="2"/>
        <v>1384.7719999999999</v>
      </c>
      <c r="S28" s="5">
        <v>2.387</v>
      </c>
      <c r="T28" s="5">
        <v>27.38</v>
      </c>
      <c r="U28" s="6"/>
    </row>
    <row r="29" spans="1:21" ht="15" thickBot="1" x14ac:dyDescent="0.35">
      <c r="A29" s="56"/>
      <c r="B29" s="7">
        <v>4</v>
      </c>
      <c r="C29" s="5" t="s">
        <v>9</v>
      </c>
      <c r="D29" s="10" t="s">
        <v>28</v>
      </c>
      <c r="E29" s="65"/>
      <c r="F29" s="5"/>
      <c r="G29" s="5"/>
      <c r="H29" s="5"/>
      <c r="I29" s="5"/>
      <c r="J29" s="5"/>
      <c r="K29" s="5"/>
      <c r="L29" s="6"/>
      <c r="M29" s="51">
        <v>810.99</v>
      </c>
      <c r="N29" s="9" t="s">
        <v>104</v>
      </c>
      <c r="O29" s="9">
        <v>250</v>
      </c>
      <c r="P29" s="9">
        <v>4.1280000000000001</v>
      </c>
      <c r="Q29" s="9">
        <v>0.625</v>
      </c>
      <c r="R29" s="9">
        <f t="shared" si="2"/>
        <v>506.86874999999998</v>
      </c>
      <c r="S29" s="9">
        <v>0.97330000000000005</v>
      </c>
      <c r="T29" s="9">
        <v>25.67</v>
      </c>
      <c r="U29" s="11"/>
    </row>
    <row r="30" spans="1:21" x14ac:dyDescent="0.3">
      <c r="A30" s="56"/>
      <c r="B30" s="7">
        <v>5</v>
      </c>
      <c r="C30" s="5" t="s">
        <v>10</v>
      </c>
      <c r="D30" s="10" t="s">
        <v>29</v>
      </c>
      <c r="E30" s="65"/>
      <c r="F30" s="5" t="s">
        <v>132</v>
      </c>
      <c r="G30" s="5">
        <v>300</v>
      </c>
      <c r="H30" s="5">
        <v>36.67</v>
      </c>
      <c r="I30" s="5">
        <v>13.75</v>
      </c>
      <c r="J30" s="5">
        <f>$E$26*I30</f>
        <v>11000</v>
      </c>
      <c r="K30" s="5">
        <v>16.14</v>
      </c>
      <c r="L30" s="6">
        <v>46.78</v>
      </c>
      <c r="M30" s="46">
        <v>800.6</v>
      </c>
      <c r="N30" s="13" t="s">
        <v>103</v>
      </c>
      <c r="O30" s="13">
        <v>300</v>
      </c>
      <c r="P30" s="13">
        <v>43.26</v>
      </c>
      <c r="Q30" s="13">
        <v>13.75</v>
      </c>
      <c r="R30" s="13">
        <f t="shared" si="2"/>
        <v>11008.25</v>
      </c>
      <c r="S30" s="13">
        <v>16.82</v>
      </c>
      <c r="T30" s="13">
        <v>49.24</v>
      </c>
      <c r="U30" s="15"/>
    </row>
    <row r="31" spans="1:21" x14ac:dyDescent="0.3">
      <c r="A31" s="56"/>
      <c r="B31" s="7">
        <v>6</v>
      </c>
      <c r="C31" s="5" t="s">
        <v>11</v>
      </c>
      <c r="D31" s="10">
        <v>20</v>
      </c>
      <c r="E31" s="65"/>
      <c r="F31" s="5" t="s">
        <v>133</v>
      </c>
      <c r="G31" s="5">
        <v>300</v>
      </c>
      <c r="H31" s="5">
        <v>18.329999999999998</v>
      </c>
      <c r="I31" s="5">
        <v>6.88</v>
      </c>
      <c r="J31" s="5">
        <f>$E$26*I31</f>
        <v>5504</v>
      </c>
      <c r="K31" s="5">
        <v>8.02</v>
      </c>
      <c r="L31" s="6">
        <v>31.87</v>
      </c>
      <c r="M31" s="48">
        <v>810.5</v>
      </c>
      <c r="N31" s="5" t="s">
        <v>132</v>
      </c>
      <c r="O31" s="5">
        <v>300</v>
      </c>
      <c r="P31" s="5">
        <v>21.77</v>
      </c>
      <c r="Q31" s="5">
        <v>6.88</v>
      </c>
      <c r="R31" s="5">
        <f t="shared" si="2"/>
        <v>5576.24</v>
      </c>
      <c r="S31" s="5">
        <v>8.3960000000000008</v>
      </c>
      <c r="T31" s="5">
        <v>33.04</v>
      </c>
      <c r="U31" s="6"/>
    </row>
    <row r="32" spans="1:21" x14ac:dyDescent="0.3">
      <c r="A32" s="56"/>
      <c r="B32" s="7">
        <v>7</v>
      </c>
      <c r="C32" s="5" t="s">
        <v>12</v>
      </c>
      <c r="D32" s="10">
        <v>9</v>
      </c>
      <c r="E32" s="65"/>
      <c r="F32" s="5" t="s">
        <v>134</v>
      </c>
      <c r="G32" s="5">
        <v>300</v>
      </c>
      <c r="H32" s="5">
        <v>4.58</v>
      </c>
      <c r="I32" s="5">
        <v>1.72</v>
      </c>
      <c r="J32" s="5">
        <f>$E$26*I32</f>
        <v>1376</v>
      </c>
      <c r="K32" s="5">
        <v>2.25</v>
      </c>
      <c r="L32" s="6">
        <v>26.31</v>
      </c>
      <c r="M32" s="48">
        <v>805.8</v>
      </c>
      <c r="N32" s="5" t="s">
        <v>134</v>
      </c>
      <c r="O32" s="5">
        <v>300</v>
      </c>
      <c r="P32" s="5">
        <v>6.5940000000000003</v>
      </c>
      <c r="Q32" s="5">
        <v>1.72</v>
      </c>
      <c r="R32" s="5">
        <f t="shared" si="2"/>
        <v>1385.9759999999999</v>
      </c>
      <c r="S32" s="5">
        <v>2.3210000000000002</v>
      </c>
      <c r="T32" s="5">
        <v>26.16</v>
      </c>
      <c r="U32" s="6"/>
    </row>
    <row r="33" spans="1:21" ht="15" thickBot="1" x14ac:dyDescent="0.35">
      <c r="A33" s="56"/>
      <c r="B33" s="7">
        <v>8</v>
      </c>
      <c r="C33" s="5" t="s">
        <v>13</v>
      </c>
      <c r="D33" s="10">
        <f>D31/D32</f>
        <v>2.2222222222222223</v>
      </c>
      <c r="E33" s="65"/>
      <c r="F33" s="5"/>
      <c r="G33" s="5"/>
      <c r="H33" s="5"/>
      <c r="I33" s="5"/>
      <c r="J33" s="5"/>
      <c r="K33" s="5"/>
      <c r="L33" s="6"/>
      <c r="M33" s="51">
        <v>803.1</v>
      </c>
      <c r="N33" s="9" t="s">
        <v>150</v>
      </c>
      <c r="O33" s="9">
        <v>300</v>
      </c>
      <c r="P33" s="9">
        <v>3.359</v>
      </c>
      <c r="Q33" s="9">
        <v>0.625</v>
      </c>
      <c r="R33" s="9">
        <f t="shared" si="2"/>
        <v>501.9375</v>
      </c>
      <c r="S33" s="9">
        <v>0.94350000000000001</v>
      </c>
      <c r="T33" s="9">
        <v>24.03</v>
      </c>
      <c r="U33" s="11"/>
    </row>
    <row r="34" spans="1:21" x14ac:dyDescent="0.3">
      <c r="A34" s="56"/>
      <c r="B34" s="7">
        <v>9</v>
      </c>
      <c r="C34" s="5" t="s">
        <v>14</v>
      </c>
      <c r="D34" s="10" t="s">
        <v>30</v>
      </c>
      <c r="E34" s="65"/>
      <c r="F34" s="5" t="s">
        <v>100</v>
      </c>
      <c r="G34" s="5">
        <v>400</v>
      </c>
      <c r="H34" s="5">
        <v>27.5</v>
      </c>
      <c r="I34" s="5">
        <v>13.75</v>
      </c>
      <c r="J34" s="5">
        <f>$E$26*I34</f>
        <v>11000</v>
      </c>
      <c r="K34" s="5">
        <v>14.89</v>
      </c>
      <c r="L34" s="6">
        <v>42.09</v>
      </c>
      <c r="M34" s="46">
        <v>799.85</v>
      </c>
      <c r="N34" s="13" t="s">
        <v>152</v>
      </c>
      <c r="O34" s="13">
        <v>400</v>
      </c>
      <c r="P34" s="13">
        <v>31.76</v>
      </c>
      <c r="Q34" s="13">
        <v>13.75</v>
      </c>
      <c r="R34" s="13">
        <f t="shared" si="2"/>
        <v>10997.9375</v>
      </c>
      <c r="S34" s="13">
        <v>15.39</v>
      </c>
      <c r="T34" s="13">
        <v>42.26</v>
      </c>
      <c r="U34" s="15"/>
    </row>
    <row r="35" spans="1:21" x14ac:dyDescent="0.3">
      <c r="A35" s="56"/>
      <c r="B35" s="7">
        <v>10</v>
      </c>
      <c r="C35" s="67"/>
      <c r="D35" s="68"/>
      <c r="E35" s="65"/>
      <c r="F35" s="5" t="s">
        <v>135</v>
      </c>
      <c r="G35" s="5">
        <v>400</v>
      </c>
      <c r="H35" s="5">
        <v>13.75</v>
      </c>
      <c r="I35" s="5">
        <v>6.88</v>
      </c>
      <c r="J35" s="5">
        <f>$E$26*I35</f>
        <v>5504</v>
      </c>
      <c r="K35" s="5">
        <v>7.54</v>
      </c>
      <c r="L35" s="6">
        <v>29.78</v>
      </c>
      <c r="M35" s="48">
        <v>807.6</v>
      </c>
      <c r="N35" s="5" t="s">
        <v>100</v>
      </c>
      <c r="O35" s="5">
        <v>400</v>
      </c>
      <c r="P35" s="5">
        <v>16.13</v>
      </c>
      <c r="Q35" s="5">
        <v>6.88</v>
      </c>
      <c r="R35" s="5">
        <f t="shared" si="2"/>
        <v>5556.2880000000005</v>
      </c>
      <c r="S35" s="5">
        <v>7.7350000000000003</v>
      </c>
      <c r="T35" s="5">
        <v>29.45</v>
      </c>
      <c r="U35" s="6"/>
    </row>
    <row r="36" spans="1:21" x14ac:dyDescent="0.3">
      <c r="A36" s="56"/>
      <c r="B36" s="7">
        <v>11</v>
      </c>
      <c r="C36" s="69"/>
      <c r="D36" s="70"/>
      <c r="E36" s="65"/>
      <c r="F36" s="5" t="s">
        <v>136</v>
      </c>
      <c r="G36" s="5">
        <v>400</v>
      </c>
      <c r="H36" s="5">
        <v>3.44</v>
      </c>
      <c r="I36" s="5">
        <v>1.72</v>
      </c>
      <c r="J36" s="5">
        <f>$E$26*I36</f>
        <v>1376</v>
      </c>
      <c r="K36" s="5">
        <v>2.12</v>
      </c>
      <c r="L36" s="6">
        <v>23.19</v>
      </c>
      <c r="M36" s="48">
        <v>804.4</v>
      </c>
      <c r="N36" s="5" t="s">
        <v>155</v>
      </c>
      <c r="O36" s="5">
        <v>400</v>
      </c>
      <c r="P36" s="5">
        <v>4.87</v>
      </c>
      <c r="Q36" s="5">
        <v>1.72</v>
      </c>
      <c r="R36" s="5">
        <f t="shared" si="2"/>
        <v>1383.568</v>
      </c>
      <c r="S36" s="5">
        <v>2.1269999999999998</v>
      </c>
      <c r="T36" s="5">
        <v>22.76</v>
      </c>
      <c r="U36" s="6"/>
    </row>
    <row r="37" spans="1:21" ht="15" thickBot="1" x14ac:dyDescent="0.35">
      <c r="A37" s="56"/>
      <c r="B37" s="7">
        <v>12</v>
      </c>
      <c r="C37" s="69"/>
      <c r="D37" s="70"/>
      <c r="E37" s="65"/>
      <c r="F37" s="5"/>
      <c r="G37" s="5"/>
      <c r="H37" s="5"/>
      <c r="I37" s="5"/>
      <c r="J37" s="5"/>
      <c r="K37" s="5"/>
      <c r="L37" s="6"/>
      <c r="M37" s="51">
        <v>809.36</v>
      </c>
      <c r="N37" s="9" t="s">
        <v>157</v>
      </c>
      <c r="O37" s="9">
        <v>400</v>
      </c>
      <c r="P37" s="9">
        <v>2.5329999999999999</v>
      </c>
      <c r="Q37" s="9">
        <v>0.625</v>
      </c>
      <c r="R37" s="9">
        <f t="shared" si="2"/>
        <v>505.85</v>
      </c>
      <c r="S37" s="9">
        <v>0.87929999999999997</v>
      </c>
      <c r="T37" s="9">
        <v>21.06</v>
      </c>
      <c r="U37" s="11"/>
    </row>
    <row r="38" spans="1:21" x14ac:dyDescent="0.3">
      <c r="A38" s="56"/>
      <c r="B38" s="7">
        <v>13</v>
      </c>
      <c r="C38" s="69"/>
      <c r="D38" s="70"/>
      <c r="E38" s="65"/>
      <c r="F38" s="5" t="s">
        <v>87</v>
      </c>
      <c r="G38" s="5">
        <v>470</v>
      </c>
      <c r="H38" s="5">
        <v>23.41</v>
      </c>
      <c r="I38" s="5">
        <v>13.75</v>
      </c>
      <c r="J38" s="5">
        <f>$E$26*I38</f>
        <v>11000</v>
      </c>
      <c r="K38" s="5">
        <v>14.88</v>
      </c>
      <c r="L38" s="6">
        <v>42.8</v>
      </c>
      <c r="M38" s="46">
        <v>799.2</v>
      </c>
      <c r="N38" s="13" t="s">
        <v>159</v>
      </c>
      <c r="O38" s="13">
        <v>470</v>
      </c>
      <c r="P38" s="13">
        <v>27.47</v>
      </c>
      <c r="Q38" s="13">
        <v>13.75</v>
      </c>
      <c r="R38" s="13">
        <f t="shared" si="2"/>
        <v>10989</v>
      </c>
      <c r="S38" s="13">
        <v>15.11</v>
      </c>
      <c r="T38" s="13">
        <v>42.89</v>
      </c>
      <c r="U38" s="15"/>
    </row>
    <row r="39" spans="1:21" x14ac:dyDescent="0.3">
      <c r="A39" s="56"/>
      <c r="B39" s="7">
        <v>14</v>
      </c>
      <c r="C39" s="69"/>
      <c r="D39" s="70"/>
      <c r="E39" s="65"/>
      <c r="F39" s="5" t="s">
        <v>137</v>
      </c>
      <c r="G39" s="5">
        <v>470</v>
      </c>
      <c r="H39" s="5">
        <v>11.7</v>
      </c>
      <c r="I39" s="5">
        <v>6.88</v>
      </c>
      <c r="J39" s="5">
        <f>$E$26*I39</f>
        <v>5504</v>
      </c>
      <c r="K39" s="5">
        <v>7.52</v>
      </c>
      <c r="L39" s="6">
        <v>29.15</v>
      </c>
      <c r="M39" s="46">
        <v>801.65</v>
      </c>
      <c r="N39" s="5" t="s">
        <v>161</v>
      </c>
      <c r="O39" s="5">
        <v>470</v>
      </c>
      <c r="P39" s="5">
        <v>13.83</v>
      </c>
      <c r="Q39" s="5">
        <v>6.88</v>
      </c>
      <c r="R39" s="5">
        <f t="shared" si="2"/>
        <v>5515.3519999999999</v>
      </c>
      <c r="S39" s="5">
        <v>7.5730000000000004</v>
      </c>
      <c r="T39" s="5">
        <v>28.6</v>
      </c>
      <c r="U39" s="6"/>
    </row>
    <row r="40" spans="1:21" x14ac:dyDescent="0.3">
      <c r="A40" s="56"/>
      <c r="B40" s="7">
        <v>15</v>
      </c>
      <c r="C40" s="69"/>
      <c r="D40" s="70"/>
      <c r="E40" s="65"/>
      <c r="F40" s="5" t="s">
        <v>138</v>
      </c>
      <c r="G40" s="5">
        <v>470</v>
      </c>
      <c r="H40" s="5">
        <v>2.93</v>
      </c>
      <c r="I40" s="5">
        <v>1.72</v>
      </c>
      <c r="J40" s="5">
        <f>$E$26*I40</f>
        <v>1376</v>
      </c>
      <c r="K40" s="5">
        <v>2.0499999999999998</v>
      </c>
      <c r="L40" s="6">
        <v>20.22</v>
      </c>
      <c r="M40" s="46">
        <v>806.44</v>
      </c>
      <c r="N40" s="5" t="s">
        <v>89</v>
      </c>
      <c r="O40" s="5">
        <v>470</v>
      </c>
      <c r="P40" s="5">
        <v>4.1079999999999997</v>
      </c>
      <c r="Q40" s="5">
        <v>1.72</v>
      </c>
      <c r="R40" s="5">
        <f t="shared" si="2"/>
        <v>1387.0768</v>
      </c>
      <c r="S40" s="5">
        <v>1.9419999999999999</v>
      </c>
      <c r="T40" s="5">
        <v>19.37</v>
      </c>
      <c r="U40" s="6"/>
    </row>
    <row r="41" spans="1:21" ht="15" thickBot="1" x14ac:dyDescent="0.35">
      <c r="A41" s="57"/>
      <c r="B41" s="8">
        <v>16</v>
      </c>
      <c r="C41" s="71"/>
      <c r="D41" s="72"/>
      <c r="E41" s="66"/>
      <c r="F41" s="9"/>
      <c r="G41" s="9"/>
      <c r="H41" s="9"/>
      <c r="I41" s="9"/>
      <c r="J41" s="9"/>
      <c r="K41" s="9"/>
      <c r="L41" s="11"/>
      <c r="M41" s="45">
        <v>806.49</v>
      </c>
      <c r="N41" s="9" t="s">
        <v>164</v>
      </c>
      <c r="O41" s="9">
        <v>470</v>
      </c>
      <c r="P41" s="9">
        <v>2.11</v>
      </c>
      <c r="Q41" s="9">
        <v>0.625</v>
      </c>
      <c r="R41" s="9">
        <f t="shared" si="2"/>
        <v>504.05624999999998</v>
      </c>
      <c r="S41" s="9">
        <v>7.7629999999999999</v>
      </c>
      <c r="T41" s="9">
        <v>17.71</v>
      </c>
      <c r="U41" s="11"/>
    </row>
  </sheetData>
  <mergeCells count="15">
    <mergeCell ref="M2:U2"/>
    <mergeCell ref="A2:A21"/>
    <mergeCell ref="A24:A41"/>
    <mergeCell ref="B24:B25"/>
    <mergeCell ref="C24:D25"/>
    <mergeCell ref="E24:L24"/>
    <mergeCell ref="B2:B3"/>
    <mergeCell ref="C2:D3"/>
    <mergeCell ref="E2:L2"/>
    <mergeCell ref="E26:E41"/>
    <mergeCell ref="C35:D41"/>
    <mergeCell ref="C13:D21"/>
    <mergeCell ref="E4:E21"/>
    <mergeCell ref="M4:M21"/>
    <mergeCell ref="M24:U24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07023A-3A41-4B76-BB84-153B8A0E306D}">
  <dimension ref="A1:B45"/>
  <sheetViews>
    <sheetView zoomScale="40" zoomScaleNormal="40" workbookViewId="0">
      <pane xSplit="1" ySplit="1" topLeftCell="B7" activePane="bottomRight" state="frozen"/>
      <selection pane="topRight" activeCell="B1" sqref="B1"/>
      <selection pane="bottomLeft" activeCell="A2" sqref="A2"/>
      <selection pane="bottomRight" activeCell="A9" sqref="A9"/>
    </sheetView>
  </sheetViews>
  <sheetFormatPr defaultRowHeight="14.4" x14ac:dyDescent="0.3"/>
  <cols>
    <col min="1" max="1" width="38.6640625" customWidth="1"/>
    <col min="2" max="7" width="66.6640625" customWidth="1"/>
  </cols>
  <sheetData>
    <row r="1" spans="1:1" ht="18" x14ac:dyDescent="0.35">
      <c r="A1" s="2" t="s">
        <v>0</v>
      </c>
    </row>
    <row r="2" spans="1:1" ht="186" customHeight="1" x14ac:dyDescent="0.3">
      <c r="A2" s="1" t="s">
        <v>88</v>
      </c>
    </row>
    <row r="3" spans="1:1" ht="186" customHeight="1" x14ac:dyDescent="0.3">
      <c r="A3" s="1" t="s">
        <v>91</v>
      </c>
    </row>
    <row r="4" spans="1:1" ht="186" customHeight="1" x14ac:dyDescent="0.3">
      <c r="A4" s="1" t="s">
        <v>94</v>
      </c>
    </row>
    <row r="5" spans="1:1" ht="186" customHeight="1" x14ac:dyDescent="0.3">
      <c r="A5" s="1" t="s">
        <v>96</v>
      </c>
    </row>
    <row r="6" spans="1:1" ht="186" customHeight="1" x14ac:dyDescent="0.3">
      <c r="A6" s="1" t="s">
        <v>98</v>
      </c>
    </row>
    <row r="7" spans="1:1" ht="186" customHeight="1" x14ac:dyDescent="0.3">
      <c r="A7" s="1" t="s">
        <v>101</v>
      </c>
    </row>
    <row r="8" spans="1:1" ht="186" customHeight="1" x14ac:dyDescent="0.3">
      <c r="A8" s="1" t="s">
        <v>110</v>
      </c>
    </row>
    <row r="9" spans="1:1" ht="186" customHeight="1" x14ac:dyDescent="0.3">
      <c r="A9" s="1" t="s">
        <v>117</v>
      </c>
    </row>
    <row r="10" spans="1:1" ht="186" customHeight="1" x14ac:dyDescent="0.3">
      <c r="A10" s="1" t="s">
        <v>112</v>
      </c>
    </row>
    <row r="11" spans="1:1" ht="186" customHeight="1" x14ac:dyDescent="0.3">
      <c r="A11" s="1" t="s">
        <v>114</v>
      </c>
    </row>
    <row r="12" spans="1:1" ht="186" customHeight="1" x14ac:dyDescent="0.3">
      <c r="A12" s="1" t="s">
        <v>116</v>
      </c>
    </row>
    <row r="13" spans="1:1" ht="186" customHeight="1" x14ac:dyDescent="0.3">
      <c r="A13" s="1" t="s">
        <v>126</v>
      </c>
    </row>
    <row r="14" spans="1:1" ht="186" customHeight="1" x14ac:dyDescent="0.3">
      <c r="A14" s="1" t="s">
        <v>118</v>
      </c>
    </row>
    <row r="15" spans="1:1" ht="186" customHeight="1" x14ac:dyDescent="0.3">
      <c r="A15" s="1" t="s">
        <v>120</v>
      </c>
    </row>
    <row r="16" spans="1:1" ht="173.25" customHeight="1" x14ac:dyDescent="0.3">
      <c r="A16" s="1" t="s">
        <v>121</v>
      </c>
    </row>
    <row r="17" spans="1:2" ht="186" customHeight="1" x14ac:dyDescent="0.3">
      <c r="A17" s="1" t="s">
        <v>123</v>
      </c>
    </row>
    <row r="18" spans="1:2" ht="186" customHeight="1" x14ac:dyDescent="0.3">
      <c r="A18" s="1" t="s">
        <v>128</v>
      </c>
    </row>
    <row r="19" spans="1:2" ht="186" customHeight="1" x14ac:dyDescent="0.3">
      <c r="A19" s="1" t="s">
        <v>125</v>
      </c>
    </row>
    <row r="20" spans="1:2" ht="186" customHeight="1" x14ac:dyDescent="0.3">
      <c r="B20" t="s">
        <v>130</v>
      </c>
    </row>
    <row r="21" spans="1:2" ht="186" customHeight="1" x14ac:dyDescent="0.3"/>
    <row r="22" spans="1:2" ht="186" customHeight="1" x14ac:dyDescent="0.3"/>
    <row r="23" spans="1:2" ht="186" customHeight="1" x14ac:dyDescent="0.3"/>
    <row r="24" spans="1:2" ht="186" customHeight="1" x14ac:dyDescent="0.3"/>
    <row r="25" spans="1:2" ht="186" customHeight="1" x14ac:dyDescent="0.3"/>
    <row r="26" spans="1:2" ht="186" customHeight="1" x14ac:dyDescent="0.3"/>
    <row r="27" spans="1:2" ht="186" customHeight="1" x14ac:dyDescent="0.3"/>
    <row r="28" spans="1:2" ht="186" customHeight="1" x14ac:dyDescent="0.3"/>
    <row r="29" spans="1:2" ht="186" customHeight="1" x14ac:dyDescent="0.3"/>
    <row r="30" spans="1:2" ht="186" customHeight="1" x14ac:dyDescent="0.3"/>
    <row r="31" spans="1:2" ht="186" customHeight="1" x14ac:dyDescent="0.3"/>
    <row r="32" spans="1:2" ht="186" customHeight="1" x14ac:dyDescent="0.3"/>
    <row r="33" ht="186" customHeight="1" x14ac:dyDescent="0.3"/>
    <row r="34" ht="186" customHeight="1" x14ac:dyDescent="0.3"/>
    <row r="35" ht="186" customHeight="1" x14ac:dyDescent="0.3"/>
    <row r="36" ht="186" customHeight="1" x14ac:dyDescent="0.3"/>
    <row r="37" ht="186" customHeight="1" x14ac:dyDescent="0.3"/>
    <row r="38" ht="186" customHeight="1" x14ac:dyDescent="0.3"/>
    <row r="39" ht="186" customHeight="1" x14ac:dyDescent="0.3"/>
    <row r="40" ht="186" customHeight="1" x14ac:dyDescent="0.3"/>
    <row r="41" ht="186" customHeight="1" x14ac:dyDescent="0.3"/>
    <row r="42" ht="186" customHeight="1" x14ac:dyDescent="0.3"/>
    <row r="43" ht="186" customHeight="1" x14ac:dyDescent="0.3"/>
    <row r="44" ht="186" customHeight="1" x14ac:dyDescent="0.3"/>
    <row r="45" ht="186" customHeight="1" x14ac:dyDescent="0.3"/>
  </sheetData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F686D0-D103-4A33-A303-57B7BC478D3F}">
  <dimension ref="A1:A36"/>
  <sheetViews>
    <sheetView zoomScale="25" zoomScaleNormal="25" workbookViewId="0">
      <pane xSplit="1" ySplit="1" topLeftCell="B16" activePane="bottomRight" state="frozen"/>
      <selection pane="topRight" activeCell="B1" sqref="B1"/>
      <selection pane="bottomLeft" activeCell="A2" sqref="A2"/>
      <selection pane="bottomRight" activeCell="F18" sqref="F18"/>
    </sheetView>
  </sheetViews>
  <sheetFormatPr defaultRowHeight="14.4" x14ac:dyDescent="0.3"/>
  <cols>
    <col min="1" max="1" width="38.6640625" customWidth="1"/>
    <col min="2" max="7" width="66.6640625" customWidth="1"/>
  </cols>
  <sheetData>
    <row r="1" spans="1:1" ht="18" x14ac:dyDescent="0.35">
      <c r="A1" s="2" t="s">
        <v>0</v>
      </c>
    </row>
    <row r="2" spans="1:1" ht="186" customHeight="1" x14ac:dyDescent="0.3">
      <c r="A2" s="1" t="s">
        <v>144</v>
      </c>
    </row>
    <row r="3" spans="1:1" ht="186" customHeight="1" x14ac:dyDescent="0.3">
      <c r="A3" s="1" t="s">
        <v>141</v>
      </c>
    </row>
    <row r="4" spans="1:1" ht="186" customHeight="1" x14ac:dyDescent="0.3">
      <c r="A4" s="1" t="s">
        <v>149</v>
      </c>
    </row>
    <row r="5" spans="1:1" ht="186" customHeight="1" x14ac:dyDescent="0.3">
      <c r="A5" s="1" t="s">
        <v>145</v>
      </c>
    </row>
    <row r="6" spans="1:1" ht="186" customHeight="1" x14ac:dyDescent="0.3">
      <c r="A6" s="1" t="s">
        <v>146</v>
      </c>
    </row>
    <row r="7" spans="1:1" ht="186" customHeight="1" x14ac:dyDescent="0.3">
      <c r="A7" s="1" t="s">
        <v>147</v>
      </c>
    </row>
    <row r="8" spans="1:1" ht="186" customHeight="1" x14ac:dyDescent="0.3">
      <c r="A8" s="1" t="s">
        <v>148</v>
      </c>
    </row>
    <row r="9" spans="1:1" ht="186" customHeight="1" x14ac:dyDescent="0.3">
      <c r="A9" s="1" t="s">
        <v>151</v>
      </c>
    </row>
    <row r="10" spans="1:1" ht="186" customHeight="1" x14ac:dyDescent="0.3">
      <c r="A10" s="1" t="s">
        <v>153</v>
      </c>
    </row>
    <row r="11" spans="1:1" ht="186" customHeight="1" x14ac:dyDescent="0.3">
      <c r="A11" s="1" t="s">
        <v>154</v>
      </c>
    </row>
    <row r="12" spans="1:1" ht="186" customHeight="1" x14ac:dyDescent="0.3">
      <c r="A12" s="1" t="s">
        <v>156</v>
      </c>
    </row>
    <row r="13" spans="1:1" ht="186" customHeight="1" x14ac:dyDescent="0.3">
      <c r="A13" s="1" t="s">
        <v>158</v>
      </c>
    </row>
    <row r="14" spans="1:1" ht="186" customHeight="1" x14ac:dyDescent="0.3">
      <c r="A14" s="1" t="s">
        <v>160</v>
      </c>
    </row>
    <row r="15" spans="1:1" ht="186" customHeight="1" x14ac:dyDescent="0.3">
      <c r="A15" s="1" t="s">
        <v>162</v>
      </c>
    </row>
    <row r="16" spans="1:1" ht="186" customHeight="1" x14ac:dyDescent="0.3">
      <c r="A16" s="1" t="s">
        <v>163</v>
      </c>
    </row>
    <row r="17" spans="1:1" ht="186" customHeight="1" x14ac:dyDescent="0.3">
      <c r="A17" s="1" t="s">
        <v>165</v>
      </c>
    </row>
    <row r="18" spans="1:1" ht="186" customHeight="1" x14ac:dyDescent="0.3"/>
    <row r="19" spans="1:1" ht="186" customHeight="1" x14ac:dyDescent="0.3"/>
    <row r="20" spans="1:1" ht="186" customHeight="1" x14ac:dyDescent="0.3"/>
    <row r="21" spans="1:1" ht="186" customHeight="1" x14ac:dyDescent="0.3"/>
    <row r="22" spans="1:1" ht="186" customHeight="1" x14ac:dyDescent="0.3"/>
    <row r="23" spans="1:1" ht="186" customHeight="1" x14ac:dyDescent="0.3"/>
    <row r="24" spans="1:1" ht="186" customHeight="1" x14ac:dyDescent="0.3"/>
    <row r="25" spans="1:1" ht="186" customHeight="1" x14ac:dyDescent="0.3"/>
    <row r="26" spans="1:1" ht="186" customHeight="1" x14ac:dyDescent="0.3"/>
    <row r="27" spans="1:1" ht="186" customHeight="1" x14ac:dyDescent="0.3"/>
    <row r="28" spans="1:1" ht="186" customHeight="1" x14ac:dyDescent="0.3"/>
    <row r="29" spans="1:1" ht="186" customHeight="1" x14ac:dyDescent="0.3"/>
    <row r="30" spans="1:1" ht="186" customHeight="1" x14ac:dyDescent="0.3"/>
    <row r="31" spans="1:1" ht="186" customHeight="1" x14ac:dyDescent="0.3"/>
    <row r="32" spans="1:1" ht="186" customHeight="1" x14ac:dyDescent="0.3"/>
    <row r="33" ht="186" customHeight="1" x14ac:dyDescent="0.3"/>
    <row r="34" ht="186" customHeight="1" x14ac:dyDescent="0.3"/>
    <row r="35" ht="186" customHeight="1" x14ac:dyDescent="0.3"/>
    <row r="36" ht="186" customHeight="1" x14ac:dyDescent="0.3"/>
  </sheetData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F50917-E4BD-41E6-83ED-B9D60C5B9902}">
  <dimension ref="A1:AJ33"/>
  <sheetViews>
    <sheetView zoomScale="40" zoomScaleNormal="40" workbookViewId="0">
      <pane xSplit="2" topLeftCell="H1" activePane="topRight" state="frozen"/>
      <selection pane="topRight" activeCell="L30" sqref="L30"/>
    </sheetView>
  </sheetViews>
  <sheetFormatPr defaultRowHeight="14.4" x14ac:dyDescent="0.3"/>
  <cols>
    <col min="1" max="1" width="10.6640625" customWidth="1"/>
    <col min="2" max="2" width="26.109375" customWidth="1"/>
    <col min="3" max="4" width="46" customWidth="1"/>
    <col min="5" max="5" width="67.6640625" customWidth="1"/>
    <col min="6" max="6" width="53.5546875" customWidth="1"/>
    <col min="7" max="9" width="46" customWidth="1"/>
    <col min="10" max="16" width="30" customWidth="1"/>
    <col min="17" max="33" width="31.33203125" customWidth="1"/>
  </cols>
  <sheetData>
    <row r="1" spans="1:36" ht="199.2" customHeight="1" thickBot="1" x14ac:dyDescent="0.35">
      <c r="B1" s="22" t="s">
        <v>47</v>
      </c>
    </row>
    <row r="2" spans="1:36" ht="18" customHeight="1" x14ac:dyDescent="0.3">
      <c r="A2" s="75" t="s">
        <v>71</v>
      </c>
      <c r="B2" s="29" t="s">
        <v>72</v>
      </c>
      <c r="D2" s="35" t="s">
        <v>59</v>
      </c>
    </row>
    <row r="3" spans="1:36" ht="15.6" customHeight="1" x14ac:dyDescent="0.3">
      <c r="A3" s="75"/>
      <c r="B3" s="29" t="s">
        <v>73</v>
      </c>
      <c r="C3" s="24" t="s">
        <v>48</v>
      </c>
      <c r="D3" s="36">
        <v>0.60643000000000002</v>
      </c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70"/>
      <c r="Y3" s="70"/>
      <c r="Z3" s="70"/>
      <c r="AA3" s="70"/>
      <c r="AB3" s="70"/>
      <c r="AC3" s="70"/>
      <c r="AD3" s="70"/>
      <c r="AE3" s="70"/>
      <c r="AF3" s="70"/>
      <c r="AG3" s="70"/>
      <c r="AH3" s="70"/>
      <c r="AI3" s="70"/>
      <c r="AJ3" s="70"/>
    </row>
    <row r="4" spans="1:36" ht="15.6" customHeight="1" x14ac:dyDescent="0.3">
      <c r="A4" s="75"/>
      <c r="B4" s="29" t="s">
        <v>74</v>
      </c>
      <c r="C4" s="24" t="s">
        <v>49</v>
      </c>
      <c r="D4" s="37">
        <v>9606.8276999999998</v>
      </c>
      <c r="E4" s="70"/>
      <c r="F4" s="70"/>
      <c r="G4" s="70"/>
      <c r="H4" s="70"/>
      <c r="I4" s="70"/>
      <c r="J4" s="70"/>
      <c r="K4" s="70"/>
      <c r="L4" s="70"/>
      <c r="M4" s="70"/>
      <c r="N4" s="70"/>
      <c r="O4" s="70"/>
      <c r="P4" s="70"/>
      <c r="Q4" s="70"/>
      <c r="R4" s="70"/>
      <c r="S4" s="70"/>
      <c r="T4" s="70"/>
      <c r="U4" s="70"/>
      <c r="V4" s="70"/>
      <c r="W4" s="70"/>
      <c r="X4" s="70"/>
      <c r="Y4" s="70"/>
      <c r="Z4" s="70"/>
      <c r="AA4" s="70"/>
      <c r="AB4" s="70"/>
      <c r="AC4" s="70"/>
      <c r="AD4" s="70"/>
      <c r="AE4" s="70"/>
      <c r="AF4" s="70"/>
      <c r="AG4" s="70"/>
      <c r="AH4" s="70"/>
      <c r="AI4" s="70"/>
      <c r="AJ4" s="70"/>
    </row>
    <row r="5" spans="1:36" ht="15.6" customHeight="1" x14ac:dyDescent="0.3">
      <c r="A5" s="75"/>
      <c r="B5" s="29"/>
      <c r="C5" s="24" t="s">
        <v>50</v>
      </c>
      <c r="D5" s="37">
        <f t="shared" ref="D5" si="0">D4*$D$7</f>
        <v>0.48034138500000001</v>
      </c>
      <c r="E5" s="70"/>
      <c r="F5" s="70"/>
      <c r="G5" s="70"/>
      <c r="H5" s="70"/>
      <c r="I5" s="70"/>
      <c r="J5" s="70"/>
      <c r="K5" s="70"/>
      <c r="L5" s="70"/>
      <c r="M5" s="70"/>
      <c r="N5" s="70"/>
      <c r="O5" s="70"/>
      <c r="P5" s="70"/>
      <c r="Q5" s="70"/>
      <c r="R5" s="70"/>
      <c r="S5" s="70"/>
      <c r="T5" s="70"/>
      <c r="U5" s="70"/>
      <c r="V5" s="70"/>
      <c r="W5" s="70"/>
      <c r="X5" s="70"/>
      <c r="Y5" s="70"/>
      <c r="Z5" s="70"/>
      <c r="AA5" s="70"/>
      <c r="AB5" s="70"/>
      <c r="AC5" s="70"/>
      <c r="AD5" s="70"/>
      <c r="AE5" s="70"/>
      <c r="AF5" s="70"/>
      <c r="AG5" s="70"/>
      <c r="AH5" s="70"/>
      <c r="AI5" s="70"/>
      <c r="AJ5" s="70"/>
    </row>
    <row r="6" spans="1:36" ht="15.6" customHeight="1" thickBot="1" x14ac:dyDescent="0.35">
      <c r="A6" s="75"/>
      <c r="B6" s="30"/>
      <c r="C6" s="24" t="s">
        <v>51</v>
      </c>
      <c r="D6" s="38">
        <f t="shared" ref="D6" si="1">D5/D3</f>
        <v>0.7920805121778276</v>
      </c>
      <c r="E6" s="70"/>
      <c r="F6" s="70"/>
      <c r="G6" s="70"/>
      <c r="H6" s="70"/>
      <c r="I6" s="70"/>
      <c r="J6" s="70"/>
      <c r="K6" s="70"/>
      <c r="L6" s="70"/>
      <c r="M6" s="70"/>
      <c r="N6" s="70"/>
      <c r="O6" s="70"/>
      <c r="P6" s="70"/>
      <c r="Q6" s="70"/>
      <c r="R6" s="70"/>
      <c r="S6" s="70"/>
      <c r="T6" s="70"/>
      <c r="U6" s="70"/>
      <c r="V6" s="70"/>
      <c r="W6" s="70"/>
      <c r="X6" s="70"/>
      <c r="Y6" s="70"/>
      <c r="Z6" s="70"/>
      <c r="AA6" s="70"/>
      <c r="AB6" s="70"/>
      <c r="AC6" s="70"/>
      <c r="AD6" s="70"/>
      <c r="AE6" s="70"/>
      <c r="AF6" s="70"/>
      <c r="AG6" s="70"/>
      <c r="AH6" s="70"/>
      <c r="AI6" s="70"/>
      <c r="AJ6" s="70"/>
    </row>
    <row r="7" spans="1:36" ht="106.95" customHeight="1" thickBot="1" x14ac:dyDescent="0.35">
      <c r="A7" s="75"/>
      <c r="B7" s="29" t="s">
        <v>69</v>
      </c>
      <c r="C7" s="26" t="s">
        <v>70</v>
      </c>
      <c r="D7" s="27">
        <v>5.0000000000000002E-5</v>
      </c>
      <c r="E7" s="70"/>
      <c r="F7" s="70"/>
      <c r="G7" s="70"/>
      <c r="H7" s="70"/>
      <c r="I7" s="70"/>
      <c r="J7" s="70"/>
      <c r="K7" s="70"/>
      <c r="L7" s="70"/>
      <c r="M7" s="70"/>
      <c r="N7" s="70"/>
      <c r="O7" s="70"/>
      <c r="P7" s="70"/>
      <c r="Q7" s="70"/>
      <c r="R7" s="70"/>
      <c r="S7" s="70"/>
      <c r="T7" s="70"/>
      <c r="U7" s="70"/>
      <c r="V7" s="70"/>
      <c r="W7" s="70"/>
      <c r="X7" s="70"/>
      <c r="Y7" s="70"/>
      <c r="Z7" s="70"/>
      <c r="AA7" s="70"/>
      <c r="AB7" s="70"/>
      <c r="AC7" s="70"/>
      <c r="AD7" s="70"/>
      <c r="AE7" s="70"/>
      <c r="AF7" s="70"/>
      <c r="AG7" s="70"/>
      <c r="AH7" s="70"/>
      <c r="AI7" s="70"/>
      <c r="AJ7" s="70"/>
    </row>
    <row r="8" spans="1:36" ht="38.4" customHeight="1" x14ac:dyDescent="0.3">
      <c r="B8" s="30"/>
      <c r="C8" s="27"/>
      <c r="D8" s="27"/>
      <c r="J8" s="23" t="s">
        <v>53</v>
      </c>
      <c r="K8" s="23" t="s">
        <v>54</v>
      </c>
      <c r="L8" s="23" t="s">
        <v>55</v>
      </c>
      <c r="M8" s="23" t="s">
        <v>75</v>
      </c>
      <c r="N8" s="23" t="s">
        <v>56</v>
      </c>
      <c r="O8" s="23" t="s">
        <v>76</v>
      </c>
      <c r="P8" s="23" t="s">
        <v>57</v>
      </c>
      <c r="Q8" s="31" t="s">
        <v>58</v>
      </c>
      <c r="R8" s="35" t="s">
        <v>59</v>
      </c>
      <c r="S8" s="33" t="s">
        <v>60</v>
      </c>
      <c r="T8" s="23" t="s">
        <v>61</v>
      </c>
      <c r="U8" s="23" t="s">
        <v>52</v>
      </c>
      <c r="V8" s="23" t="s">
        <v>62</v>
      </c>
      <c r="W8" s="23" t="s">
        <v>63</v>
      </c>
      <c r="X8" s="23" t="s">
        <v>64</v>
      </c>
      <c r="Y8" s="23" t="s">
        <v>65</v>
      </c>
      <c r="Z8" s="23" t="s">
        <v>66</v>
      </c>
      <c r="AA8" s="23" t="s">
        <v>67</v>
      </c>
      <c r="AB8" s="23" t="s">
        <v>77</v>
      </c>
      <c r="AC8" s="23" t="s">
        <v>68</v>
      </c>
      <c r="AD8" s="23"/>
      <c r="AE8" s="23"/>
      <c r="AF8" s="23"/>
      <c r="AG8" s="23"/>
      <c r="AH8" s="23"/>
      <c r="AI8" s="23"/>
      <c r="AJ8" s="23"/>
    </row>
    <row r="9" spans="1:36" ht="15.6" customHeight="1" x14ac:dyDescent="0.3">
      <c r="A9" s="70"/>
      <c r="B9" s="78"/>
      <c r="C9" s="70" t="s">
        <v>1</v>
      </c>
      <c r="D9" s="70" t="s">
        <v>1</v>
      </c>
      <c r="E9" s="70" t="s">
        <v>1</v>
      </c>
      <c r="F9" s="70"/>
      <c r="G9" s="70"/>
      <c r="H9" s="70"/>
      <c r="I9" s="70"/>
      <c r="J9" s="25">
        <v>9.5955999999999992</v>
      </c>
      <c r="K9" s="25">
        <v>8.5221999999999998</v>
      </c>
      <c r="L9" s="25">
        <v>7.4257</v>
      </c>
      <c r="M9" s="25">
        <v>6.3103999999999996</v>
      </c>
      <c r="N9" s="25">
        <v>5.1809000000000003</v>
      </c>
      <c r="O9" s="25">
        <v>4.0414000000000003</v>
      </c>
      <c r="P9" s="25">
        <v>2.8963000000000001</v>
      </c>
      <c r="Q9" s="32">
        <v>1.7498</v>
      </c>
      <c r="R9" s="36">
        <v>0.60643000000000002</v>
      </c>
      <c r="S9" s="34">
        <v>0.37848999999999999</v>
      </c>
      <c r="T9" s="25">
        <v>0.16746</v>
      </c>
      <c r="U9" s="25">
        <v>0.11935</v>
      </c>
      <c r="V9" s="25">
        <v>9.5405000000000004E-2</v>
      </c>
      <c r="W9" s="25">
        <v>7.1508000000000002E-2</v>
      </c>
      <c r="X9" s="25">
        <v>4.7649999999999998E-2</v>
      </c>
      <c r="Y9" s="25">
        <v>2.3819E-2</v>
      </c>
      <c r="Z9" s="25">
        <v>1.7863E-2</v>
      </c>
      <c r="AA9" s="25">
        <v>1.1908E-2</v>
      </c>
      <c r="AB9" s="25">
        <v>5.9541000000000004E-3</v>
      </c>
      <c r="AC9" s="25">
        <v>2.3816000000000002E-3</v>
      </c>
      <c r="AD9" s="25"/>
      <c r="AE9" s="25"/>
      <c r="AF9" s="25"/>
      <c r="AG9" s="25"/>
      <c r="AH9" s="25"/>
      <c r="AI9" s="25"/>
      <c r="AJ9" s="25"/>
    </row>
    <row r="10" spans="1:36" ht="15.6" customHeight="1" x14ac:dyDescent="0.3">
      <c r="A10" s="70"/>
      <c r="B10" s="78"/>
      <c r="C10" s="70"/>
      <c r="D10" s="70"/>
      <c r="E10" s="70"/>
      <c r="F10" s="70"/>
      <c r="G10" s="70"/>
      <c r="H10" s="70"/>
      <c r="I10" s="70"/>
      <c r="J10" s="23">
        <v>39566.062400000003</v>
      </c>
      <c r="K10" s="23">
        <v>37598</v>
      </c>
      <c r="L10" s="23">
        <v>34923.5484</v>
      </c>
      <c r="M10" s="23">
        <v>31641.011699999999</v>
      </c>
      <c r="N10" s="23">
        <v>27851</v>
      </c>
      <c r="O10" s="23">
        <v>23655</v>
      </c>
      <c r="P10" s="23">
        <v>19149.9872</v>
      </c>
      <c r="Q10" s="31">
        <v>14434.7477</v>
      </c>
      <c r="R10" s="37">
        <v>9606.8276999999998</v>
      </c>
      <c r="S10" s="33">
        <v>8636.2608999999993</v>
      </c>
      <c r="T10" s="23">
        <v>6698.5042000000003</v>
      </c>
      <c r="U10" s="23">
        <v>4774.1733999999997</v>
      </c>
      <c r="V10" s="23">
        <v>3816.1972999999998</v>
      </c>
      <c r="W10" s="23">
        <v>2860.3155000000002</v>
      </c>
      <c r="X10" s="23">
        <v>1906.0045</v>
      </c>
      <c r="Y10" s="23">
        <v>952.7405</v>
      </c>
      <c r="Z10" s="23">
        <v>714.52670000000001</v>
      </c>
      <c r="AA10" s="23">
        <v>476.33749999999998</v>
      </c>
      <c r="AB10" s="23">
        <v>238.16470000000001</v>
      </c>
      <c r="AC10" s="23">
        <v>95.2654</v>
      </c>
      <c r="AD10" s="23"/>
      <c r="AE10" s="23"/>
      <c r="AF10" s="23"/>
      <c r="AG10" s="23"/>
      <c r="AH10" s="23"/>
      <c r="AI10" s="23"/>
      <c r="AJ10" s="23"/>
    </row>
    <row r="11" spans="1:36" ht="15.6" customHeight="1" x14ac:dyDescent="0.3">
      <c r="A11" s="70"/>
      <c r="B11" s="78"/>
      <c r="C11" s="70"/>
      <c r="D11" s="70"/>
      <c r="E11" s="70"/>
      <c r="F11" s="70"/>
      <c r="G11" s="70"/>
      <c r="H11" s="70"/>
      <c r="I11" s="70"/>
      <c r="J11" s="23">
        <f t="shared" ref="J11" si="2">J10*$D$7</f>
        <v>1.9783031200000003</v>
      </c>
      <c r="K11" s="23">
        <f t="shared" ref="K11" si="3">K10*$D$7</f>
        <v>1.8799000000000001</v>
      </c>
      <c r="L11" s="23">
        <f t="shared" ref="L11" si="4">L10*$D$7</f>
        <v>1.74617742</v>
      </c>
      <c r="M11" s="23">
        <f t="shared" ref="M11" si="5">M10*$D$7</f>
        <v>1.582050585</v>
      </c>
      <c r="N11" s="23">
        <f t="shared" ref="N11" si="6">N10*$D$7</f>
        <v>1.3925500000000002</v>
      </c>
      <c r="O11" s="23">
        <f t="shared" ref="O11" si="7">O10*$D$7</f>
        <v>1.18275</v>
      </c>
      <c r="P11" s="23">
        <f t="shared" ref="P11" si="8">P10*$D$7</f>
        <v>0.95749936000000002</v>
      </c>
      <c r="Q11" s="31">
        <f t="shared" ref="Q11" si="9">Q10*$D$7</f>
        <v>0.72173738500000006</v>
      </c>
      <c r="R11" s="37">
        <f t="shared" ref="R11" si="10">R10*$D$7</f>
        <v>0.48034138500000001</v>
      </c>
      <c r="S11" s="33">
        <f t="shared" ref="S11" si="11">S10*$D$7</f>
        <v>0.43181304500000001</v>
      </c>
      <c r="T11" s="23">
        <f t="shared" ref="T11" si="12">T10*$D$7</f>
        <v>0.33492521000000003</v>
      </c>
      <c r="U11" s="23">
        <f t="shared" ref="U11" si="13">U10*$D$7</f>
        <v>0.23870866999999998</v>
      </c>
      <c r="V11" s="23">
        <f t="shared" ref="V11" si="14">V10*$D$7</f>
        <v>0.190809865</v>
      </c>
      <c r="W11" s="23">
        <f t="shared" ref="W11" si="15">W10*$D$7</f>
        <v>0.14301577500000001</v>
      </c>
      <c r="X11" s="23">
        <f t="shared" ref="X11" si="16">X10*$D$7</f>
        <v>9.5300225000000002E-2</v>
      </c>
      <c r="Y11" s="28">
        <f>Y10*$D$7</f>
        <v>4.7637025E-2</v>
      </c>
      <c r="Z11" s="23">
        <f t="shared" ref="Z11" si="17">Z10*$D$7</f>
        <v>3.5726335000000005E-2</v>
      </c>
      <c r="AA11" s="23">
        <f t="shared" ref="AA11" si="18">AA10*$D$7</f>
        <v>2.3816875000000001E-2</v>
      </c>
      <c r="AB11" s="23">
        <f t="shared" ref="AB11" si="19">AB10*$D$7</f>
        <v>1.1908235000000001E-2</v>
      </c>
      <c r="AC11" s="23">
        <f t="shared" ref="AC11" si="20">AC10*$D$7</f>
        <v>4.76327E-3</v>
      </c>
      <c r="AD11" s="23"/>
      <c r="AE11" s="23"/>
      <c r="AF11" s="23"/>
      <c r="AG11" s="23"/>
      <c r="AH11" s="23"/>
      <c r="AI11" s="23"/>
      <c r="AJ11" s="23"/>
    </row>
    <row r="12" spans="1:36" ht="15.6" customHeight="1" thickBot="1" x14ac:dyDescent="0.35">
      <c r="A12" s="70"/>
      <c r="B12" s="78"/>
      <c r="C12" s="70"/>
      <c r="D12" s="70"/>
      <c r="E12" s="70"/>
      <c r="F12" s="70"/>
      <c r="G12" s="70"/>
      <c r="H12" s="70"/>
      <c r="I12" s="70"/>
      <c r="J12" s="23">
        <f>J11/J9</f>
        <v>0.20616773521197221</v>
      </c>
      <c r="K12" s="23">
        <f t="shared" ref="K12:AC12" si="21">K11/K9</f>
        <v>0.22058858041350826</v>
      </c>
      <c r="L12" s="23">
        <f t="shared" si="21"/>
        <v>0.23515324077191377</v>
      </c>
      <c r="M12" s="23">
        <f t="shared" si="21"/>
        <v>0.25070527779538543</v>
      </c>
      <c r="N12" s="23">
        <f t="shared" si="21"/>
        <v>0.26878534617537497</v>
      </c>
      <c r="O12" s="23">
        <f t="shared" si="21"/>
        <v>0.29265848468352545</v>
      </c>
      <c r="P12" s="23">
        <f t="shared" si="21"/>
        <v>0.33059398542968615</v>
      </c>
      <c r="Q12" s="31">
        <f t="shared" si="21"/>
        <v>0.4124685021145274</v>
      </c>
      <c r="R12" s="38">
        <f t="shared" si="21"/>
        <v>0.7920805121778276</v>
      </c>
      <c r="S12" s="33">
        <f t="shared" si="21"/>
        <v>1.1408836296863853</v>
      </c>
      <c r="T12" s="23">
        <f t="shared" si="21"/>
        <v>2.0000311119073215</v>
      </c>
      <c r="U12" s="23">
        <f t="shared" si="21"/>
        <v>2.0000726434855465</v>
      </c>
      <c r="V12" s="23">
        <f t="shared" si="21"/>
        <v>1.9999985849798227</v>
      </c>
      <c r="W12" s="23">
        <f t="shared" si="21"/>
        <v>1.9999968534989092</v>
      </c>
      <c r="X12" s="23">
        <f t="shared" si="21"/>
        <v>2.0000047219307451</v>
      </c>
      <c r="Y12" s="23">
        <f t="shared" si="21"/>
        <v>1.999959066291616</v>
      </c>
      <c r="Z12" s="23">
        <f t="shared" si="21"/>
        <v>2.000018753848738</v>
      </c>
      <c r="AA12" s="23">
        <f t="shared" si="21"/>
        <v>2.0000734800134365</v>
      </c>
      <c r="AB12" s="23">
        <f t="shared" si="21"/>
        <v>2.0000058783023462</v>
      </c>
      <c r="AC12" s="23">
        <f t="shared" si="21"/>
        <v>2.0000293920053744</v>
      </c>
      <c r="AD12" s="23"/>
      <c r="AE12" s="23"/>
      <c r="AF12" s="23"/>
      <c r="AG12" s="23"/>
      <c r="AH12" s="23"/>
      <c r="AI12" s="23"/>
      <c r="AJ12" s="23"/>
    </row>
    <row r="13" spans="1:36" ht="106.95" customHeight="1" x14ac:dyDescent="0.3">
      <c r="A13" s="70"/>
      <c r="B13" s="78"/>
      <c r="C13" s="70"/>
      <c r="D13" s="70"/>
      <c r="E13" s="70"/>
      <c r="F13" s="70"/>
      <c r="G13" s="70"/>
      <c r="H13" s="70"/>
      <c r="I13" s="70"/>
    </row>
    <row r="14" spans="1:36" ht="36.6" customHeight="1" x14ac:dyDescent="0.3">
      <c r="A14" s="4"/>
      <c r="B14" s="29"/>
      <c r="C14" s="77" t="s">
        <v>78</v>
      </c>
      <c r="D14" s="77"/>
      <c r="E14" s="77" t="s">
        <v>79</v>
      </c>
      <c r="F14" s="77"/>
      <c r="G14" s="77" t="s">
        <v>81</v>
      </c>
      <c r="H14" s="77"/>
      <c r="I14" s="77" t="s">
        <v>80</v>
      </c>
      <c r="J14" s="77"/>
    </row>
    <row r="15" spans="1:36" ht="220.95" customHeight="1" thickBot="1" x14ac:dyDescent="0.35">
      <c r="A15" s="4"/>
      <c r="B15" s="29"/>
      <c r="C15" s="4"/>
      <c r="D15" s="4"/>
      <c r="E15" s="4"/>
      <c r="F15" s="4"/>
      <c r="G15" s="4"/>
      <c r="H15" s="4"/>
      <c r="I15" s="4"/>
    </row>
    <row r="16" spans="1:36" ht="18" customHeight="1" x14ac:dyDescent="0.3">
      <c r="A16" s="75" t="s">
        <v>82</v>
      </c>
      <c r="B16" s="29" t="s">
        <v>72</v>
      </c>
      <c r="D16" s="35" t="s">
        <v>59</v>
      </c>
      <c r="E16" s="4"/>
      <c r="F16" s="4"/>
      <c r="G16" s="4"/>
      <c r="H16" s="4"/>
      <c r="I16" s="4"/>
    </row>
    <row r="17" spans="1:33" ht="14.4" customHeight="1" x14ac:dyDescent="0.3">
      <c r="A17" s="75"/>
      <c r="B17" s="29" t="s">
        <v>73</v>
      </c>
      <c r="C17" s="24" t="s">
        <v>48</v>
      </c>
      <c r="D17" s="36">
        <v>0.60643000000000002</v>
      </c>
    </row>
    <row r="18" spans="1:33" ht="15.6" customHeight="1" x14ac:dyDescent="0.3">
      <c r="A18" s="75"/>
      <c r="B18" s="29" t="s">
        <v>74</v>
      </c>
      <c r="C18" s="24" t="s">
        <v>49</v>
      </c>
      <c r="D18" s="37">
        <v>9606.8276999999998</v>
      </c>
      <c r="E18" s="70"/>
      <c r="F18" s="70"/>
      <c r="G18" s="70"/>
      <c r="H18" s="70"/>
      <c r="I18" s="70"/>
      <c r="J18" s="70"/>
      <c r="K18" s="70"/>
      <c r="L18" s="70"/>
      <c r="M18" s="70"/>
      <c r="N18" s="70"/>
      <c r="O18" s="70"/>
      <c r="P18" s="70"/>
      <c r="Q18" s="70"/>
      <c r="R18" s="70"/>
      <c r="S18" s="70"/>
      <c r="T18" s="70"/>
      <c r="U18" s="70"/>
      <c r="V18" s="70"/>
      <c r="W18" s="70"/>
      <c r="X18" s="70"/>
      <c r="Y18" s="70"/>
      <c r="Z18" s="70"/>
      <c r="AA18" s="70"/>
      <c r="AB18" s="70"/>
      <c r="AC18" s="70"/>
      <c r="AD18" s="70"/>
      <c r="AE18" s="70"/>
      <c r="AF18" s="70"/>
      <c r="AG18" s="70"/>
    </row>
    <row r="19" spans="1:33" ht="15.6" customHeight="1" x14ac:dyDescent="0.3">
      <c r="A19" s="75"/>
      <c r="B19" s="29"/>
      <c r="C19" s="24" t="s">
        <v>50</v>
      </c>
      <c r="D19" s="37">
        <f t="shared" ref="D19" si="22">D18*$D$7</f>
        <v>0.48034138500000001</v>
      </c>
      <c r="E19" s="70"/>
      <c r="F19" s="70"/>
      <c r="G19" s="70"/>
      <c r="H19" s="70"/>
      <c r="I19" s="70"/>
      <c r="J19" s="70"/>
      <c r="K19" s="70"/>
      <c r="L19" s="70"/>
      <c r="M19" s="70"/>
      <c r="N19" s="70"/>
      <c r="O19" s="70"/>
      <c r="P19" s="70"/>
      <c r="Q19" s="70"/>
      <c r="R19" s="70"/>
      <c r="S19" s="70"/>
      <c r="T19" s="70"/>
      <c r="U19" s="70"/>
      <c r="V19" s="70"/>
      <c r="W19" s="70"/>
      <c r="X19" s="70"/>
      <c r="Y19" s="70"/>
      <c r="Z19" s="70"/>
      <c r="AA19" s="70"/>
      <c r="AB19" s="70"/>
      <c r="AC19" s="70"/>
      <c r="AD19" s="70"/>
      <c r="AE19" s="70"/>
      <c r="AF19" s="70"/>
      <c r="AG19" s="70"/>
    </row>
    <row r="20" spans="1:33" ht="15.6" customHeight="1" thickBot="1" x14ac:dyDescent="0.35">
      <c r="A20" s="75"/>
      <c r="B20" s="30"/>
      <c r="C20" s="24" t="s">
        <v>51</v>
      </c>
      <c r="D20" s="38">
        <f t="shared" ref="D20" si="23">D19/D17</f>
        <v>0.7920805121778276</v>
      </c>
      <c r="E20" s="70"/>
      <c r="F20" s="70"/>
      <c r="G20" s="70"/>
      <c r="H20" s="70"/>
      <c r="I20" s="70"/>
      <c r="J20" s="70"/>
      <c r="K20" s="70"/>
      <c r="L20" s="70"/>
      <c r="M20" s="70"/>
      <c r="N20" s="70"/>
      <c r="O20" s="70"/>
      <c r="P20" s="70"/>
      <c r="Q20" s="70"/>
      <c r="R20" s="70"/>
      <c r="S20" s="70"/>
      <c r="T20" s="70"/>
      <c r="U20" s="70"/>
      <c r="V20" s="70"/>
      <c r="W20" s="70"/>
      <c r="X20" s="70"/>
      <c r="Y20" s="70"/>
      <c r="Z20" s="70"/>
      <c r="AA20" s="70"/>
      <c r="AB20" s="70"/>
      <c r="AC20" s="70"/>
      <c r="AD20" s="70"/>
      <c r="AE20" s="70"/>
      <c r="AF20" s="70"/>
      <c r="AG20" s="70"/>
    </row>
    <row r="21" spans="1:33" ht="15.6" customHeight="1" x14ac:dyDescent="0.3">
      <c r="A21" s="75"/>
      <c r="B21" s="78" t="s">
        <v>83</v>
      </c>
      <c r="C21" s="79" t="s">
        <v>70</v>
      </c>
      <c r="D21" s="76">
        <v>5.0000000000000002E-5</v>
      </c>
      <c r="E21" s="70"/>
      <c r="F21" s="70"/>
      <c r="G21" s="70"/>
      <c r="H21" s="70"/>
      <c r="I21" s="70"/>
      <c r="J21" s="70"/>
      <c r="K21" s="70"/>
      <c r="L21" s="70"/>
      <c r="M21" s="70"/>
      <c r="N21" s="70"/>
      <c r="O21" s="70"/>
      <c r="P21" s="70"/>
      <c r="Q21" s="70"/>
      <c r="R21" s="70"/>
      <c r="S21" s="70"/>
      <c r="T21" s="70"/>
      <c r="U21" s="70"/>
      <c r="V21" s="70"/>
      <c r="W21" s="70"/>
      <c r="X21" s="70"/>
      <c r="Y21" s="70"/>
      <c r="Z21" s="70"/>
      <c r="AA21" s="70"/>
      <c r="AB21" s="70"/>
      <c r="AC21" s="70"/>
      <c r="AD21" s="70"/>
      <c r="AE21" s="70"/>
      <c r="AF21" s="70"/>
      <c r="AG21" s="70"/>
    </row>
    <row r="22" spans="1:33" ht="106.95" customHeight="1" thickBot="1" x14ac:dyDescent="0.35">
      <c r="A22" s="75"/>
      <c r="B22" s="78"/>
      <c r="C22" s="79"/>
      <c r="D22" s="77"/>
      <c r="E22" s="70"/>
      <c r="F22" s="70"/>
      <c r="G22" s="70"/>
      <c r="H22" s="70"/>
      <c r="I22" s="70"/>
      <c r="J22" s="70"/>
      <c r="K22" s="70"/>
      <c r="L22" s="70"/>
      <c r="M22" s="70"/>
      <c r="N22" s="70"/>
      <c r="O22" s="70"/>
      <c r="P22" s="70"/>
      <c r="Q22" s="70"/>
      <c r="R22" s="70"/>
      <c r="S22" s="70"/>
      <c r="T22" s="70"/>
      <c r="U22" s="70"/>
      <c r="V22" s="70"/>
      <c r="W22" s="70"/>
      <c r="X22" s="70"/>
      <c r="Y22" s="70"/>
      <c r="Z22" s="70"/>
      <c r="AA22" s="70"/>
      <c r="AB22" s="70"/>
      <c r="AC22" s="70"/>
      <c r="AD22" s="70"/>
      <c r="AE22" s="70"/>
      <c r="AF22" s="70"/>
      <c r="AG22" s="70"/>
    </row>
    <row r="23" spans="1:33" ht="14.4" customHeight="1" x14ac:dyDescent="0.3">
      <c r="A23" s="70"/>
      <c r="B23" s="78"/>
      <c r="C23" s="70" t="s">
        <v>1</v>
      </c>
      <c r="D23" s="70" t="s">
        <v>1</v>
      </c>
      <c r="J23" s="23" t="s">
        <v>53</v>
      </c>
      <c r="K23" s="23" t="s">
        <v>54</v>
      </c>
      <c r="L23" s="23" t="s">
        <v>55</v>
      </c>
      <c r="M23" s="23" t="s">
        <v>75</v>
      </c>
      <c r="N23" s="23" t="s">
        <v>56</v>
      </c>
      <c r="O23" s="23" t="s">
        <v>76</v>
      </c>
      <c r="P23" s="23" t="s">
        <v>57</v>
      </c>
      <c r="Q23" s="31" t="s">
        <v>58</v>
      </c>
      <c r="R23" s="35" t="s">
        <v>59</v>
      </c>
      <c r="S23" s="33" t="s">
        <v>60</v>
      </c>
      <c r="T23" s="23" t="s">
        <v>61</v>
      </c>
      <c r="U23" s="23" t="s">
        <v>52</v>
      </c>
      <c r="V23" s="23" t="s">
        <v>62</v>
      </c>
      <c r="W23" s="23" t="s">
        <v>63</v>
      </c>
      <c r="X23" s="23" t="s">
        <v>64</v>
      </c>
      <c r="Y23" s="23" t="s">
        <v>65</v>
      </c>
      <c r="Z23" s="23" t="s">
        <v>66</v>
      </c>
      <c r="AA23" s="23" t="s">
        <v>67</v>
      </c>
      <c r="AB23" s="23" t="s">
        <v>77</v>
      </c>
      <c r="AC23" s="23" t="s">
        <v>68</v>
      </c>
      <c r="AD23" s="23"/>
      <c r="AE23" s="23"/>
      <c r="AF23" s="23"/>
      <c r="AG23" s="23"/>
    </row>
    <row r="24" spans="1:33" ht="15.6" customHeight="1" x14ac:dyDescent="0.3">
      <c r="A24" s="70"/>
      <c r="B24" s="78"/>
      <c r="C24" s="70"/>
      <c r="D24" s="70"/>
      <c r="E24" s="70"/>
      <c r="F24" s="70"/>
      <c r="G24" s="70"/>
      <c r="H24" s="70"/>
      <c r="I24" s="70"/>
      <c r="J24" s="25">
        <v>0.79230999999999996</v>
      </c>
      <c r="K24" s="25">
        <v>0.67754000000000003</v>
      </c>
      <c r="L24" s="25">
        <v>0.56315999999999999</v>
      </c>
      <c r="M24" s="25">
        <v>0.44930999999999999</v>
      </c>
      <c r="N24" s="25">
        <v>0.33613999999999999</v>
      </c>
      <c r="O24" s="25">
        <v>0.22381000000000001</v>
      </c>
      <c r="P24" s="25">
        <v>0.11246</v>
      </c>
      <c r="Q24" s="32">
        <v>3.6481E-2</v>
      </c>
      <c r="R24" s="36">
        <v>2.3814999999999999E-2</v>
      </c>
      <c r="S24" s="34">
        <v>2.1364000000000001E-2</v>
      </c>
      <c r="T24" s="25">
        <v>1.6524E-2</v>
      </c>
      <c r="U24" s="25">
        <v>1.1753E-2</v>
      </c>
      <c r="V24" s="25">
        <v>9.3878E-3</v>
      </c>
      <c r="W24" s="25">
        <v>7.0321000000000003E-3</v>
      </c>
      <c r="X24" s="25">
        <v>4.6839000000000004E-3</v>
      </c>
      <c r="Y24" s="25">
        <v>2.3406999999999998E-3</v>
      </c>
      <c r="Z24" s="25">
        <v>1.7554000000000001E-3</v>
      </c>
      <c r="AA24" s="25">
        <v>1.1701999999999999E-3</v>
      </c>
      <c r="AB24" s="25">
        <v>5.8507999999999998E-4</v>
      </c>
      <c r="AC24" s="25">
        <v>2.3403000000000001E-4</v>
      </c>
      <c r="AD24" s="25"/>
      <c r="AE24" s="25"/>
      <c r="AF24" s="25"/>
      <c r="AG24" s="25"/>
    </row>
    <row r="25" spans="1:33" ht="15.6" customHeight="1" x14ac:dyDescent="0.3">
      <c r="A25" s="70"/>
      <c r="B25" s="78"/>
      <c r="C25" s="70"/>
      <c r="D25" s="70"/>
      <c r="E25" s="70"/>
      <c r="F25" s="70"/>
      <c r="G25" s="70"/>
      <c r="H25" s="70"/>
      <c r="I25" s="70"/>
      <c r="J25" s="23">
        <v>5537.0528999999997</v>
      </c>
      <c r="K25" s="23">
        <v>4928.0011999999997</v>
      </c>
      <c r="L25" s="23">
        <v>4321.8287</v>
      </c>
      <c r="M25" s="23">
        <v>3722.1032</v>
      </c>
      <c r="N25" s="23">
        <v>3132.3724999999999</v>
      </c>
      <c r="O25" s="23">
        <v>2556.1642999999999</v>
      </c>
      <c r="P25" s="23">
        <v>1996.9861000000001</v>
      </c>
      <c r="Q25" s="31">
        <v>1459.2285999999999</v>
      </c>
      <c r="R25" s="37">
        <v>952.60289999999998</v>
      </c>
      <c r="S25" s="33">
        <v>854.54399999999998</v>
      </c>
      <c r="T25" s="23">
        <v>660.96349999999995</v>
      </c>
      <c r="U25" s="23">
        <v>470.13490000000002</v>
      </c>
      <c r="V25" s="23">
        <v>375.51170000000002</v>
      </c>
      <c r="W25" s="23">
        <v>281.28550000000001</v>
      </c>
      <c r="X25" s="23">
        <v>187.35759999999999</v>
      </c>
      <c r="Y25" s="23">
        <v>93.629000000000005</v>
      </c>
      <c r="Z25" s="23">
        <v>70.216300000000004</v>
      </c>
      <c r="AA25" s="23">
        <v>46.808300000000003</v>
      </c>
      <c r="AB25" s="23">
        <v>23.403400000000001</v>
      </c>
      <c r="AC25" s="23">
        <v>9.3613</v>
      </c>
      <c r="AD25" s="23"/>
      <c r="AE25" s="23"/>
      <c r="AF25" s="23"/>
      <c r="AG25" s="23"/>
    </row>
    <row r="26" spans="1:33" ht="15.6" customHeight="1" x14ac:dyDescent="0.3">
      <c r="A26" s="70"/>
      <c r="B26" s="78"/>
      <c r="C26" s="70"/>
      <c r="D26" s="70"/>
      <c r="E26" s="70"/>
      <c r="F26" s="70"/>
      <c r="G26" s="70"/>
      <c r="H26" s="70"/>
      <c r="I26" s="70"/>
      <c r="J26" s="23">
        <f t="shared" ref="J26" si="24">J25*$D$7</f>
        <v>0.27685264500000001</v>
      </c>
      <c r="K26" s="23">
        <f t="shared" ref="K26" si="25">K25*$D$7</f>
        <v>0.24640006</v>
      </c>
      <c r="L26" s="23">
        <f t="shared" ref="L26" si="26">L25*$D$7</f>
        <v>0.216091435</v>
      </c>
      <c r="M26" s="23">
        <f t="shared" ref="M26" si="27">M25*$D$7</f>
        <v>0.18610516000000002</v>
      </c>
      <c r="N26" s="23">
        <f t="shared" ref="N26" si="28">N25*$D$7</f>
        <v>0.15661862500000001</v>
      </c>
      <c r="O26" s="23">
        <f t="shared" ref="O26" si="29">O25*$D$7</f>
        <v>0.127808215</v>
      </c>
      <c r="P26" s="23">
        <f t="shared" ref="P26" si="30">P25*$D$7</f>
        <v>9.9849305000000013E-2</v>
      </c>
      <c r="Q26" s="31">
        <f t="shared" ref="Q26" si="31">Q25*$D$7</f>
        <v>7.2961429999999994E-2</v>
      </c>
      <c r="R26" s="37">
        <f t="shared" ref="R26" si="32">R25*$D$7</f>
        <v>4.7630144999999999E-2</v>
      </c>
      <c r="S26" s="33">
        <f t="shared" ref="S26" si="33">S25*$D$7</f>
        <v>4.27272E-2</v>
      </c>
      <c r="T26" s="23">
        <f t="shared" ref="T26" si="34">T25*$D$7</f>
        <v>3.3048174999999999E-2</v>
      </c>
      <c r="U26" s="23">
        <f t="shared" ref="U26" si="35">U25*$D$7</f>
        <v>2.3506745000000002E-2</v>
      </c>
      <c r="V26" s="23">
        <f t="shared" ref="V26" si="36">V25*$D$7</f>
        <v>1.8775585000000001E-2</v>
      </c>
      <c r="W26" s="23">
        <f t="shared" ref="W26" si="37">W25*$D$7</f>
        <v>1.4064275000000001E-2</v>
      </c>
      <c r="X26" s="23">
        <f t="shared" ref="X26" si="38">X25*$D$7</f>
        <v>9.3678800000000003E-3</v>
      </c>
      <c r="Y26" s="28">
        <f>Y25*$D$7</f>
        <v>4.6814500000000002E-3</v>
      </c>
      <c r="Z26" s="23">
        <f t="shared" ref="Z26" si="39">Z25*$D$7</f>
        <v>3.5108150000000005E-3</v>
      </c>
      <c r="AA26" s="23">
        <f t="shared" ref="AA26" si="40">AA25*$D$7</f>
        <v>2.3404150000000002E-3</v>
      </c>
      <c r="AB26" s="23">
        <f t="shared" ref="AB26" si="41">AB25*$D$7</f>
        <v>1.1701700000000001E-3</v>
      </c>
      <c r="AC26" s="23">
        <f t="shared" ref="AC26" si="42">AC25*$D$7</f>
        <v>4.6806500000000004E-4</v>
      </c>
      <c r="AD26" s="23"/>
      <c r="AE26" s="23"/>
      <c r="AF26" s="23"/>
      <c r="AG26" s="23"/>
    </row>
    <row r="27" spans="1:33" ht="15.6" customHeight="1" thickBot="1" x14ac:dyDescent="0.35">
      <c r="A27" s="70"/>
      <c r="B27" s="78"/>
      <c r="C27" s="70"/>
      <c r="D27" s="70"/>
      <c r="E27" s="70"/>
      <c r="F27" s="70"/>
      <c r="G27" s="70"/>
      <c r="H27" s="70"/>
      <c r="I27" s="70"/>
      <c r="J27" s="23">
        <f>J26/J24</f>
        <v>0.34942465070490086</v>
      </c>
      <c r="K27" s="23">
        <f t="shared" ref="K27:AC27" si="43">K26/K24</f>
        <v>0.36366865424919559</v>
      </c>
      <c r="L27" s="23">
        <f t="shared" si="43"/>
        <v>0.38371232864550037</v>
      </c>
      <c r="M27" s="23">
        <f t="shared" si="43"/>
        <v>0.41420213215819818</v>
      </c>
      <c r="N27" s="23">
        <f t="shared" si="43"/>
        <v>0.46593272148509551</v>
      </c>
      <c r="O27" s="23">
        <f t="shared" si="43"/>
        <v>0.57105676690049589</v>
      </c>
      <c r="P27" s="23">
        <f t="shared" si="43"/>
        <v>0.88786506313355873</v>
      </c>
      <c r="Q27" s="31">
        <f t="shared" si="43"/>
        <v>1.9999843754283051</v>
      </c>
      <c r="R27" s="38">
        <f t="shared" si="43"/>
        <v>2.0000060885996223</v>
      </c>
      <c r="S27" s="33">
        <f t="shared" si="43"/>
        <v>1.999962553828871</v>
      </c>
      <c r="T27" s="23">
        <f t="shared" si="43"/>
        <v>2.0000105906560153</v>
      </c>
      <c r="U27" s="23">
        <f t="shared" si="43"/>
        <v>2.0000633880711312</v>
      </c>
      <c r="V27" s="23">
        <f t="shared" si="43"/>
        <v>1.9999984021815549</v>
      </c>
      <c r="W27" s="23">
        <f t="shared" si="43"/>
        <v>2.0000106653773413</v>
      </c>
      <c r="X27" s="23">
        <f t="shared" si="43"/>
        <v>2.0000170797839405</v>
      </c>
      <c r="Y27" s="23">
        <f t="shared" si="43"/>
        <v>2.0000213611312856</v>
      </c>
      <c r="Z27" s="23">
        <f t="shared" si="43"/>
        <v>2.0000085450609548</v>
      </c>
      <c r="AA27" s="23">
        <f t="shared" si="43"/>
        <v>2.0000128183216548</v>
      </c>
      <c r="AB27" s="23">
        <f t="shared" si="43"/>
        <v>2.0000170916797706</v>
      </c>
      <c r="AC27" s="23">
        <f t="shared" si="43"/>
        <v>2.0000213647822931</v>
      </c>
      <c r="AD27" s="23"/>
      <c r="AE27" s="23"/>
      <c r="AF27" s="23"/>
      <c r="AG27" s="23"/>
    </row>
    <row r="28" spans="1:33" ht="106.95" customHeight="1" x14ac:dyDescent="0.3">
      <c r="B28" s="30"/>
      <c r="E28" s="70"/>
      <c r="F28" s="70"/>
      <c r="G28" s="70"/>
      <c r="H28" s="70"/>
      <c r="I28" s="70"/>
    </row>
    <row r="29" spans="1:33" ht="36.6" customHeight="1" x14ac:dyDescent="0.3">
      <c r="A29" s="4"/>
      <c r="B29" s="29"/>
      <c r="C29" s="77"/>
      <c r="D29" s="77"/>
      <c r="E29" s="77" t="s">
        <v>84</v>
      </c>
      <c r="F29" s="77"/>
      <c r="G29" s="77" t="s">
        <v>85</v>
      </c>
      <c r="H29" s="77"/>
      <c r="I29" s="77" t="s">
        <v>86</v>
      </c>
      <c r="J29" s="77"/>
    </row>
    <row r="30" spans="1:33" ht="220.95" customHeight="1" x14ac:dyDescent="0.3">
      <c r="A30" s="4"/>
      <c r="B30" s="29"/>
      <c r="C30" s="4"/>
      <c r="D30" s="4"/>
      <c r="E30" s="4"/>
      <c r="F30" s="4"/>
      <c r="G30" s="4"/>
      <c r="H30" s="4"/>
      <c r="I30" s="4"/>
    </row>
    <row r="32" spans="1:33" ht="36.6" x14ac:dyDescent="0.3">
      <c r="E32" s="77"/>
      <c r="F32" s="77"/>
    </row>
    <row r="33" spans="5:5" x14ac:dyDescent="0.3">
      <c r="E33" s="4"/>
    </row>
  </sheetData>
  <mergeCells count="93">
    <mergeCell ref="I29:J29"/>
    <mergeCell ref="A2:A7"/>
    <mergeCell ref="E32:F32"/>
    <mergeCell ref="C29:D29"/>
    <mergeCell ref="E29:F29"/>
    <mergeCell ref="G29:H29"/>
    <mergeCell ref="A9:A13"/>
    <mergeCell ref="C14:D14"/>
    <mergeCell ref="E14:F14"/>
    <mergeCell ref="G14:H14"/>
    <mergeCell ref="I14:J14"/>
    <mergeCell ref="D9:D13"/>
    <mergeCell ref="C9:C13"/>
    <mergeCell ref="B9:B13"/>
    <mergeCell ref="A23:A27"/>
    <mergeCell ref="B23:B27"/>
    <mergeCell ref="O3:O7"/>
    <mergeCell ref="E3:E7"/>
    <mergeCell ref="F3:F7"/>
    <mergeCell ref="G3:G7"/>
    <mergeCell ref="H3:H7"/>
    <mergeCell ref="I3:I7"/>
    <mergeCell ref="J3:J7"/>
    <mergeCell ref="K3:K7"/>
    <mergeCell ref="L3:L7"/>
    <mergeCell ref="M3:M7"/>
    <mergeCell ref="N3:N7"/>
    <mergeCell ref="X3:X7"/>
    <mergeCell ref="Y3:Y7"/>
    <mergeCell ref="Z3:Z7"/>
    <mergeCell ref="AA3:AA7"/>
    <mergeCell ref="P3:P7"/>
    <mergeCell ref="Q3:Q7"/>
    <mergeCell ref="R3:R7"/>
    <mergeCell ref="S3:S7"/>
    <mergeCell ref="T3:T7"/>
    <mergeCell ref="U3:U7"/>
    <mergeCell ref="AH3:AH7"/>
    <mergeCell ref="AI3:AI7"/>
    <mergeCell ref="AJ3:AJ7"/>
    <mergeCell ref="E9:E13"/>
    <mergeCell ref="F9:F13"/>
    <mergeCell ref="G9:G13"/>
    <mergeCell ref="H9:H13"/>
    <mergeCell ref="I9:I13"/>
    <mergeCell ref="AB3:AB7"/>
    <mergeCell ref="AC3:AC7"/>
    <mergeCell ref="AD3:AD7"/>
    <mergeCell ref="AE3:AE7"/>
    <mergeCell ref="AF3:AF7"/>
    <mergeCell ref="AG3:AG7"/>
    <mergeCell ref="V3:V7"/>
    <mergeCell ref="W3:W7"/>
    <mergeCell ref="N18:N22"/>
    <mergeCell ref="E18:E22"/>
    <mergeCell ref="F18:F22"/>
    <mergeCell ref="G18:G22"/>
    <mergeCell ref="H18:H22"/>
    <mergeCell ref="I18:I22"/>
    <mergeCell ref="J18:J22"/>
    <mergeCell ref="K18:K22"/>
    <mergeCell ref="L18:L22"/>
    <mergeCell ref="M18:M22"/>
    <mergeCell ref="Y18:Y22"/>
    <mergeCell ref="Z18:Z22"/>
    <mergeCell ref="O18:O22"/>
    <mergeCell ref="P18:P22"/>
    <mergeCell ref="Q18:Q22"/>
    <mergeCell ref="R18:R22"/>
    <mergeCell ref="S18:S22"/>
    <mergeCell ref="T18:T22"/>
    <mergeCell ref="AG18:AG22"/>
    <mergeCell ref="E24:E28"/>
    <mergeCell ref="F24:F28"/>
    <mergeCell ref="G24:G28"/>
    <mergeCell ref="H24:H28"/>
    <mergeCell ref="I24:I28"/>
    <mergeCell ref="AA18:AA22"/>
    <mergeCell ref="AB18:AB22"/>
    <mergeCell ref="AC18:AC22"/>
    <mergeCell ref="AD18:AD22"/>
    <mergeCell ref="AE18:AE22"/>
    <mergeCell ref="AF18:AF22"/>
    <mergeCell ref="U18:U22"/>
    <mergeCell ref="V18:V22"/>
    <mergeCell ref="W18:W22"/>
    <mergeCell ref="X18:X22"/>
    <mergeCell ref="C23:C27"/>
    <mergeCell ref="D23:D27"/>
    <mergeCell ref="A16:A22"/>
    <mergeCell ref="D21:D22"/>
    <mergeCell ref="B21:B22"/>
    <mergeCell ref="C21:C22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26070E-E942-462E-95BF-5F39B019AA51}">
  <dimension ref="A1:A42"/>
  <sheetViews>
    <sheetView zoomScale="25" zoomScaleNormal="25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G17" sqref="G17"/>
    </sheetView>
  </sheetViews>
  <sheetFormatPr defaultRowHeight="14.4" x14ac:dyDescent="0.3"/>
  <cols>
    <col min="1" max="1" width="38.6640625" customWidth="1"/>
    <col min="2" max="7" width="66.6640625" customWidth="1"/>
  </cols>
  <sheetData>
    <row r="1" spans="1:1" ht="18" x14ac:dyDescent="0.35">
      <c r="A1" s="2" t="s">
        <v>0</v>
      </c>
    </row>
    <row r="2" spans="1:1" ht="186" customHeight="1" x14ac:dyDescent="0.3">
      <c r="A2" s="1" t="s">
        <v>2</v>
      </c>
    </row>
    <row r="3" spans="1:1" ht="186" customHeight="1" x14ac:dyDescent="0.3">
      <c r="A3" s="1" t="s">
        <v>3</v>
      </c>
    </row>
    <row r="4" spans="1:1" ht="186" customHeight="1" x14ac:dyDescent="0.3">
      <c r="A4" s="1" t="s">
        <v>35</v>
      </c>
    </row>
    <row r="5" spans="1:1" ht="186" customHeight="1" x14ac:dyDescent="0.3">
      <c r="A5" s="1" t="s">
        <v>36</v>
      </c>
    </row>
    <row r="6" spans="1:1" ht="186" customHeight="1" x14ac:dyDescent="0.3">
      <c r="A6" s="1" t="s">
        <v>37</v>
      </c>
    </row>
    <row r="7" spans="1:1" ht="186" customHeight="1" x14ac:dyDescent="0.3">
      <c r="A7" s="1" t="s">
        <v>38</v>
      </c>
    </row>
    <row r="8" spans="1:1" ht="186" customHeight="1" x14ac:dyDescent="0.3">
      <c r="A8" s="1" t="s">
        <v>39</v>
      </c>
    </row>
    <row r="9" spans="1:1" ht="186" customHeight="1" x14ac:dyDescent="0.3">
      <c r="A9" s="1" t="s">
        <v>40</v>
      </c>
    </row>
    <row r="10" spans="1:1" ht="186" customHeight="1" x14ac:dyDescent="0.3">
      <c r="A10" s="1" t="s">
        <v>43</v>
      </c>
    </row>
    <row r="11" spans="1:1" ht="186" customHeight="1" x14ac:dyDescent="0.3">
      <c r="A11" s="1" t="s">
        <v>44</v>
      </c>
    </row>
    <row r="12" spans="1:1" ht="186" customHeight="1" x14ac:dyDescent="0.3">
      <c r="A12" s="1" t="s">
        <v>45</v>
      </c>
    </row>
    <row r="13" spans="1:1" ht="186" customHeight="1" x14ac:dyDescent="0.3">
      <c r="A13" s="1" t="s">
        <v>46</v>
      </c>
    </row>
    <row r="14" spans="1:1" ht="76.2" customHeight="1" x14ac:dyDescent="0.3"/>
    <row r="15" spans="1:1" ht="186" customHeight="1" x14ac:dyDescent="0.3">
      <c r="A15" s="1"/>
    </row>
    <row r="16" spans="1:1" ht="186" customHeight="1" x14ac:dyDescent="0.3"/>
    <row r="17" ht="186" customHeight="1" x14ac:dyDescent="0.3"/>
    <row r="18" ht="186" customHeight="1" x14ac:dyDescent="0.3"/>
    <row r="19" ht="186" customHeight="1" x14ac:dyDescent="0.3"/>
    <row r="20" ht="186" customHeight="1" x14ac:dyDescent="0.3"/>
    <row r="21" ht="186" customHeight="1" x14ac:dyDescent="0.3"/>
    <row r="22" ht="186" customHeight="1" x14ac:dyDescent="0.3"/>
    <row r="23" ht="186" customHeight="1" x14ac:dyDescent="0.3"/>
    <row r="24" ht="186" customHeight="1" x14ac:dyDescent="0.3"/>
    <row r="25" ht="186" customHeight="1" x14ac:dyDescent="0.3"/>
    <row r="26" ht="186" customHeight="1" x14ac:dyDescent="0.3"/>
    <row r="27" ht="186" customHeight="1" x14ac:dyDescent="0.3"/>
    <row r="28" ht="186" customHeight="1" x14ac:dyDescent="0.3"/>
    <row r="29" ht="186" customHeight="1" x14ac:dyDescent="0.3"/>
    <row r="30" ht="186" customHeight="1" x14ac:dyDescent="0.3"/>
    <row r="31" ht="186" customHeight="1" x14ac:dyDescent="0.3"/>
    <row r="32" ht="186" customHeight="1" x14ac:dyDescent="0.3"/>
    <row r="33" ht="186" customHeight="1" x14ac:dyDescent="0.3"/>
    <row r="34" ht="186" customHeight="1" x14ac:dyDescent="0.3"/>
    <row r="35" ht="186" customHeight="1" x14ac:dyDescent="0.3"/>
    <row r="36" ht="186" customHeight="1" x14ac:dyDescent="0.3"/>
    <row r="37" ht="186" customHeight="1" x14ac:dyDescent="0.3"/>
    <row r="38" ht="186" customHeight="1" x14ac:dyDescent="0.3"/>
    <row r="39" ht="186" customHeight="1" x14ac:dyDescent="0.3"/>
    <row r="40" ht="186" customHeight="1" x14ac:dyDescent="0.3"/>
    <row r="41" ht="186" customHeight="1" x14ac:dyDescent="0.3"/>
    <row r="42" ht="186" customHeight="1" x14ac:dyDescent="0.3"/>
  </sheetData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5BEA114723A3C4F89F1BEB8DDD96935" ma:contentTypeVersion="2" ma:contentTypeDescription="Create a new document." ma:contentTypeScope="" ma:versionID="eeb35a6137ee477d4a359fe4f79bf7a0">
  <xsd:schema xmlns:xsd="http://www.w3.org/2001/XMLSchema" xmlns:xs="http://www.w3.org/2001/XMLSchema" xmlns:p="http://schemas.microsoft.com/office/2006/metadata/properties" xmlns:ns2="501a4fc4-1a3c-4391-a948-2160ad3ffb92" targetNamespace="http://schemas.microsoft.com/office/2006/metadata/properties" ma:root="true" ma:fieldsID="a105d4fc3829aff119188d6e69f36642" ns2:_="">
    <xsd:import namespace="501a4fc4-1a3c-4391-a948-2160ad3ffb9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01a4fc4-1a3c-4391-a948-2160ad3ffb92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C94E8E7-F0A4-4D01-BF02-F2CCBD9CC05A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C81AB4E4-8452-4DD5-8457-917C0AE7C6FC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501a4fc4-1a3c-4391-a948-2160ad3ffb9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102EC158-1482-42A1-B0BA-306A3B741DE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Open Loop Model</vt:lpstr>
      <vt:lpstr>OL Results Table</vt:lpstr>
      <vt:lpstr>OL Results - Forward</vt:lpstr>
      <vt:lpstr>OL Results - Reverse</vt:lpstr>
      <vt:lpstr>Closed Loop Tuning</vt:lpstr>
      <vt:lpstr>CL Results - Forward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Vinoth Kumar</dc:creator>
  <cp:lastModifiedBy>Vinoth Kumar</cp:lastModifiedBy>
  <dcterms:created xsi:type="dcterms:W3CDTF">2022-03-23T06:45:38Z</dcterms:created>
  <dcterms:modified xsi:type="dcterms:W3CDTF">2022-09-12T02:00:14Z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50e0e53c-4d26-49e4-ad77-afdf409a8d28_Enabled">
    <vt:lpwstr>true</vt:lpwstr>
  </property>
  <property fmtid="{D5CDD505-2E9C-101B-9397-08002B2CF9AE}" pid="3" name="MSIP_Label_50e0e53c-4d26-49e4-ad77-afdf409a8d28_SetDate">
    <vt:lpwstr>2022-03-23T06:52:11Z</vt:lpwstr>
  </property>
  <property fmtid="{D5CDD505-2E9C-101B-9397-08002B2CF9AE}" pid="4" name="MSIP_Label_50e0e53c-4d26-49e4-ad77-afdf409a8d28_Method">
    <vt:lpwstr>Privileged</vt:lpwstr>
  </property>
  <property fmtid="{D5CDD505-2E9C-101B-9397-08002B2CF9AE}" pid="5" name="MSIP_Label_50e0e53c-4d26-49e4-ad77-afdf409a8d28_Name">
    <vt:lpwstr>50e0e53c-4d26-49e4-ad77-afdf409a8d28</vt:lpwstr>
  </property>
  <property fmtid="{D5CDD505-2E9C-101B-9397-08002B2CF9AE}" pid="6" name="MSIP_Label_50e0e53c-4d26-49e4-ad77-afdf409a8d28_SiteId">
    <vt:lpwstr>5a7a259b-6730-404b-bc25-5c6c773229ca</vt:lpwstr>
  </property>
  <property fmtid="{D5CDD505-2E9C-101B-9397-08002B2CF9AE}" pid="7" name="MSIP_Label_50e0e53c-4d26-49e4-ad77-afdf409a8d28_ActionId">
    <vt:lpwstr>6155bd11-7999-4272-bde1-0e4cc9fb080e</vt:lpwstr>
  </property>
  <property fmtid="{D5CDD505-2E9C-101B-9397-08002B2CF9AE}" pid="8" name="MSIP_Label_50e0e53c-4d26-49e4-ad77-afdf409a8d28_ContentBits">
    <vt:lpwstr>0</vt:lpwstr>
  </property>
  <property fmtid="{D5CDD505-2E9C-101B-9397-08002B2CF9AE}" pid="9" name="ContentTypeId">
    <vt:lpwstr>0x01010055BEA114723A3C4F89F1BEB8DDD96935</vt:lpwstr>
  </property>
</Properties>
</file>